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CÂMARA 2026\LICITAÇÕES\DISPENSAS\DISPENSA 03-2026 MERCADO\"/>
    </mc:Choice>
  </mc:AlternateContent>
  <xr:revisionPtr revIDLastSave="0" documentId="13_ncr:1_{F0258577-4CBB-4934-8E4A-B1FE91A92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i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0" i="1" l="1"/>
  <c r="L15" i="1"/>
  <c r="K15" i="1"/>
  <c r="J15" i="1"/>
  <c r="I15" i="1"/>
  <c r="I78" i="1"/>
  <c r="L3" i="2"/>
  <c r="L2" i="2"/>
  <c r="K2" i="2"/>
  <c r="J2" i="2"/>
  <c r="I2" i="2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K84" i="1"/>
  <c r="J84" i="1"/>
  <c r="I84" i="1"/>
  <c r="L84" i="1" s="1"/>
  <c r="L83" i="1"/>
  <c r="K83" i="1"/>
  <c r="J83" i="1"/>
  <c r="I83" i="1"/>
  <c r="K82" i="1"/>
  <c r="J82" i="1"/>
  <c r="I82" i="1"/>
  <c r="L82" i="1" s="1"/>
  <c r="L81" i="1"/>
  <c r="K81" i="1"/>
  <c r="J81" i="1"/>
  <c r="I81" i="1"/>
  <c r="K80" i="1"/>
  <c r="J80" i="1"/>
  <c r="I80" i="1"/>
  <c r="L80" i="1" s="1"/>
  <c r="L79" i="1"/>
  <c r="K79" i="1"/>
  <c r="J79" i="1"/>
  <c r="I79" i="1"/>
  <c r="K78" i="1"/>
  <c r="J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</calcChain>
</file>

<file path=xl/sharedStrings.xml><?xml version="1.0" encoding="utf-8"?>
<sst xmlns="http://schemas.openxmlformats.org/spreadsheetml/2006/main" count="218" uniqueCount="135">
  <si>
    <t xml:space="preserve"> MAPA DE APURAÇÃO DE PREÇOS DA PESQUISA DE MERCADO</t>
  </si>
  <si>
    <t>NOME DA EMPRESA</t>
  </si>
  <si>
    <t>CNPJ</t>
  </si>
  <si>
    <t>Data da Cotação</t>
  </si>
  <si>
    <t>COTAÇÃO 1</t>
  </si>
  <si>
    <t>GUERRO &amp; PAGNUSSAT LTDA</t>
  </si>
  <si>
    <t>09461639/003750</t>
  </si>
  <si>
    <t>COTAÇÃO 2</t>
  </si>
  <si>
    <t>ALDERI DE CESARO E CIA LTDA</t>
  </si>
  <si>
    <t>01973331/000170</t>
  </si>
  <si>
    <t>COTAÇÃO 3</t>
  </si>
  <si>
    <t>COASUL COOP AGROINDUSTRIAL</t>
  </si>
  <si>
    <t>79863569/000564</t>
  </si>
  <si>
    <t>COTAÇÃO 4</t>
  </si>
  <si>
    <t>SUPERMERCADO CENTRAL</t>
  </si>
  <si>
    <t>111652200001/91</t>
  </si>
  <si>
    <t>TABELA DE APURAÇÃO</t>
  </si>
  <si>
    <t>VALOR R$</t>
  </si>
  <si>
    <t>ITEM</t>
  </si>
  <si>
    <t>DESCRIÇÃO</t>
  </si>
  <si>
    <t>MEDIDA</t>
  </si>
  <si>
    <t>QTD</t>
  </si>
  <si>
    <t>COT 1</t>
  </si>
  <si>
    <t>COT 2</t>
  </si>
  <si>
    <t>COT 3</t>
  </si>
  <si>
    <t>COT 4</t>
  </si>
  <si>
    <t>MENOR
PREÇO</t>
  </si>
  <si>
    <t>MAIOR
PREÇO</t>
  </si>
  <si>
    <t>MÉDIA
SIMPLES</t>
  </si>
  <si>
    <t>Valor
Global</t>
  </si>
  <si>
    <t>Café em pó 500g</t>
  </si>
  <si>
    <t>PCT</t>
  </si>
  <si>
    <t>Café solúvel</t>
  </si>
  <si>
    <t>POTE</t>
  </si>
  <si>
    <t>Filtro de Papel 103</t>
  </si>
  <si>
    <t>Açúcar 5kg</t>
  </si>
  <si>
    <t>Leite UHT Integral</t>
  </si>
  <si>
    <t>CX</t>
  </si>
  <si>
    <t>Leite em Pó</t>
  </si>
  <si>
    <t>Biscoitos Salgados</t>
  </si>
  <si>
    <t>Biscoitos Doces</t>
  </si>
  <si>
    <t>Polvilho (Doce/Azedo)</t>
  </si>
  <si>
    <t>Margarina 500g</t>
  </si>
  <si>
    <t>Maionese</t>
  </si>
  <si>
    <t>Doce de Frutas 400g</t>
  </si>
  <si>
    <t>Massa para pão de queijo</t>
  </si>
  <si>
    <t>000</t>
  </si>
  <si>
    <t>Pão de Forma</t>
  </si>
  <si>
    <t>UND</t>
  </si>
  <si>
    <t>Achocolatado em pó</t>
  </si>
  <si>
    <t>Erva Mate</t>
  </si>
  <si>
    <t>Presunto 200g</t>
  </si>
  <si>
    <t>Queijo Mussarela</t>
  </si>
  <si>
    <t xml:space="preserve">Maçã </t>
  </si>
  <si>
    <t>KG</t>
  </si>
  <si>
    <t>Banana</t>
  </si>
  <si>
    <t>Bolos diversos</t>
  </si>
  <si>
    <t>Cuca recheada</t>
  </si>
  <si>
    <t>Ovos de galinha</t>
  </si>
  <si>
    <t>DÚZIA</t>
  </si>
  <si>
    <t>Chá Sabores Diversos (10 sachês)</t>
  </si>
  <si>
    <t>Chá para Erva-Mate</t>
  </si>
  <si>
    <t>Papel Higiênico</t>
  </si>
  <si>
    <t>Sacos de Lixo</t>
  </si>
  <si>
    <t>ROLO</t>
  </si>
  <si>
    <t>Sabão em Pó</t>
  </si>
  <si>
    <t>Sabão em barra</t>
  </si>
  <si>
    <t>Água Sanitária</t>
  </si>
  <si>
    <t>Desinfetante</t>
  </si>
  <si>
    <t>Álcool 70% -  Gel</t>
  </si>
  <si>
    <t>Álcool 70% -  Líquido</t>
  </si>
  <si>
    <t>Repelente em spray</t>
  </si>
  <si>
    <t>Papel Toalha Interfolhado</t>
  </si>
  <si>
    <t>Papel toalha de cozinha</t>
  </si>
  <si>
    <t>Detergente Líquido</t>
  </si>
  <si>
    <t>FRASCO</t>
  </si>
  <si>
    <t>Sabonete líquido refil</t>
  </si>
  <si>
    <t>Inseticida</t>
  </si>
  <si>
    <t>Pedra Sanitária</t>
  </si>
  <si>
    <t>Bom Ar (Odorizador)</t>
  </si>
  <si>
    <t>Cera Líquida</t>
  </si>
  <si>
    <t>Saponáceo</t>
  </si>
  <si>
    <t>Lustra-móveis</t>
  </si>
  <si>
    <t>Limpa-vidro</t>
  </si>
  <si>
    <t>Esponja lava-louças</t>
  </si>
  <si>
    <t>Balde plástico</t>
  </si>
  <si>
    <t>Par de luva látex</t>
  </si>
  <si>
    <t>PCT/PAR</t>
  </si>
  <si>
    <t>Escova para vaso sanitário</t>
  </si>
  <si>
    <t>KIT</t>
  </si>
  <si>
    <t>Vassoura de Palha</t>
  </si>
  <si>
    <t>Vassoura de Pelo Síntetico</t>
  </si>
  <si>
    <t>Vassoura de Gari</t>
  </si>
  <si>
    <t>Pá de lixo com cabo</t>
  </si>
  <si>
    <t>Pano de Chão de Micro-Fibra</t>
  </si>
  <si>
    <t>Pano de Prato</t>
  </si>
  <si>
    <t>Pano Multiuso</t>
  </si>
  <si>
    <t>Flanela</t>
  </si>
  <si>
    <t>Copo Descartável 50ml</t>
  </si>
  <si>
    <t>TIRA</t>
  </si>
  <si>
    <t>Copo Descartável 180ml</t>
  </si>
  <si>
    <t>Copo Descartável 300ml</t>
  </si>
  <si>
    <t>Potes plásticos</t>
  </si>
  <si>
    <t>Rodo de Borracha</t>
  </si>
  <si>
    <t>Cesto de Lixo</t>
  </si>
  <si>
    <t>Taças de Vidro</t>
  </si>
  <si>
    <t>Conjunto de Copos de Vidro</t>
  </si>
  <si>
    <t>Filtro para bomba de chimarrão</t>
  </si>
  <si>
    <t>Prato descartável médio</t>
  </si>
  <si>
    <t>Garfo descartável</t>
  </si>
  <si>
    <t>Água 500ml sem gás</t>
  </si>
  <si>
    <t>FARDO</t>
  </si>
  <si>
    <t>Água 500ml com gás</t>
  </si>
  <si>
    <t>Recarga de Galão 20L</t>
  </si>
  <si>
    <t>RECARGA</t>
  </si>
  <si>
    <t>Recarga de botijão de gás GLP 13kg</t>
  </si>
  <si>
    <t>APROVAÇÃO:</t>
  </si>
  <si>
    <t>TOTAL:</t>
  </si>
  <si>
    <t>ADRIANA ROJAHN DAL PUPO</t>
  </si>
  <si>
    <t>[   ] COMPRA DIRETA</t>
  </si>
  <si>
    <t>[   ] PREGÃO</t>
  </si>
  <si>
    <t>[   ] CONTRATO</t>
  </si>
  <si>
    <t>[ ]CONCORRÊNCIA</t>
  </si>
  <si>
    <t>[  X  ] DISPENSA</t>
  </si>
  <si>
    <t>[   ] OUTRO</t>
  </si>
  <si>
    <t>CÓD EQUIPLANO</t>
  </si>
  <si>
    <t>DESCRIÇÃO DE PRODUTOS</t>
  </si>
  <si>
    <t>Blocos de cupons contendo 100 folhas por bloco, com medida por folha de 14x10cm, com impressão frente e verso.</t>
  </si>
  <si>
    <r>
      <t xml:space="preserve">OBJETO: </t>
    </r>
    <r>
      <rPr>
        <sz val="12"/>
        <color theme="1"/>
        <rFont val="Times New Roman"/>
        <family val="1"/>
      </rPr>
      <t>Contratação de pessoa jurídica para fornecimento de gêneros alimentícios, materiais de limpeza, higiene, utensílios de copa e cozinha, além de água mineral e recarga de gás GLP, visando atender às necessidades da Câmara de Vereadores e seus Departamentos.</t>
    </r>
  </si>
  <si>
    <t>-</t>
  </si>
  <si>
    <t>ASSINATURA DO RESPONSAVEL PELO PREENCHIMENTO</t>
  </si>
  <si>
    <t>APROVAÇÃO DIRETOR:</t>
  </si>
  <si>
    <t>Responsavel pelo preenchimento:</t>
  </si>
  <si>
    <t>OBS.:  FOI REALIZADO PESQUISA DE PREÇO EM EMPRESAS DO MUNICÍPIO DE SÃO JORGE D'OESTE, SENDO ADOTADO CRITÉRIO DE APURAÇÃO DE MENOR PREÇO ENTRE OS ORÇAMENTOS.</t>
  </si>
  <si>
    <t>São Jorge D'Oeste, 18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</si>
</sst>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&quot;00&quot;.&quot;000&quot;.&quot;000&quot;/&quot;0000\-00\ "/>
    <numFmt numFmtId="165" formatCode="&quot;R$&quot;\ #,##0.00"/>
  </numFmts>
  <fonts count="17">
    <font>
      <sz val="11"/>
      <color theme="1"/>
      <name val="Calibri"/>
      <charset val="134"/>
      <scheme val="minor"/>
    </font>
    <font>
      <b/>
      <sz val="8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b/>
      <sz val="8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1F1F1F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rgb="FFE9FCE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3" fontId="3" fillId="4" borderId="1" xfId="1" applyFont="1" applyFill="1" applyBorder="1" applyAlignment="1">
      <alignment horizontal="center" vertical="top"/>
    </xf>
    <xf numFmtId="0" fontId="0" fillId="0" borderId="0" xfId="1" applyNumberFormat="1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top"/>
    </xf>
    <xf numFmtId="43" fontId="3" fillId="0" borderId="1" xfId="0" applyNumberFormat="1" applyFont="1" applyBorder="1" applyAlignment="1">
      <alignment horizontal="center" vertical="top"/>
    </xf>
    <xf numFmtId="43" fontId="5" fillId="0" borderId="1" xfId="0" applyNumberFormat="1" applyFont="1" applyBorder="1"/>
    <xf numFmtId="0" fontId="7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165" fontId="9" fillId="7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7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5" fontId="9" fillId="0" borderId="1" xfId="0" quotePrefix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5" fillId="0" borderId="1" xfId="0" quotePrefix="1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2" fillId="0" borderId="1" xfId="0" quotePrefix="1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65" fontId="15" fillId="7" borderId="1" xfId="0" quotePrefix="1" applyNumberFormat="1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5" fontId="15" fillId="7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76200</xdr:rowOff>
    </xdr:from>
    <xdr:to>
      <xdr:col>8</xdr:col>
      <xdr:colOff>20293</xdr:colOff>
      <xdr:row>3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76200"/>
          <a:ext cx="978281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zoomScale="115" zoomScaleNormal="115" workbookViewId="0">
      <selection activeCell="H9" sqref="H9:K9"/>
    </sheetView>
  </sheetViews>
  <sheetFormatPr defaultColWidth="8.85546875" defaultRowHeight="11.25"/>
  <cols>
    <col min="1" max="1" width="15.42578125" style="16" customWidth="1"/>
    <col min="2" max="2" width="38.7109375" style="16" customWidth="1"/>
    <col min="3" max="3" width="12.7109375" style="16" customWidth="1"/>
    <col min="4" max="4" width="7.42578125" style="16" customWidth="1"/>
    <col min="5" max="8" width="20.5703125" style="16" customWidth="1"/>
    <col min="9" max="12" width="15.85546875" style="16" customWidth="1"/>
    <col min="13" max="16384" width="8.85546875" style="16"/>
  </cols>
  <sheetData>
    <row r="1" spans="1:1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41.2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5.7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1.25" customHeight="1">
      <c r="A6" s="65" t="s">
        <v>128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3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31.5">
      <c r="A8" s="17"/>
      <c r="B8" s="50" t="s">
        <v>1</v>
      </c>
      <c r="C8" s="50"/>
      <c r="D8" s="50"/>
      <c r="E8" s="50"/>
      <c r="F8" s="50"/>
      <c r="G8" s="50"/>
      <c r="H8" s="51" t="s">
        <v>2</v>
      </c>
      <c r="I8" s="52"/>
      <c r="J8" s="52"/>
      <c r="K8" s="53"/>
      <c r="L8" s="18" t="s">
        <v>3</v>
      </c>
    </row>
    <row r="9" spans="1:12" ht="16.5" customHeight="1">
      <c r="A9" s="19" t="s">
        <v>4</v>
      </c>
      <c r="B9" s="54" t="s">
        <v>5</v>
      </c>
      <c r="C9" s="54"/>
      <c r="D9" s="54"/>
      <c r="E9" s="54"/>
      <c r="F9" s="54"/>
      <c r="G9" s="54"/>
      <c r="H9" s="55" t="s">
        <v>6</v>
      </c>
      <c r="I9" s="56"/>
      <c r="J9" s="56"/>
      <c r="K9" s="57"/>
      <c r="L9" s="20">
        <v>46104</v>
      </c>
    </row>
    <row r="10" spans="1:12" ht="16.5" customHeight="1">
      <c r="A10" s="19" t="s">
        <v>7</v>
      </c>
      <c r="B10" s="54" t="s">
        <v>8</v>
      </c>
      <c r="C10" s="54"/>
      <c r="D10" s="54"/>
      <c r="E10" s="54"/>
      <c r="F10" s="54"/>
      <c r="G10" s="54"/>
      <c r="H10" s="55" t="s">
        <v>9</v>
      </c>
      <c r="I10" s="56"/>
      <c r="J10" s="56"/>
      <c r="K10" s="57"/>
      <c r="L10" s="20">
        <v>46108</v>
      </c>
    </row>
    <row r="11" spans="1:12" ht="16.5" customHeight="1">
      <c r="A11" s="19" t="s">
        <v>10</v>
      </c>
      <c r="B11" s="54" t="s">
        <v>11</v>
      </c>
      <c r="C11" s="54"/>
      <c r="D11" s="54"/>
      <c r="E11" s="54"/>
      <c r="F11" s="54"/>
      <c r="G11" s="54"/>
      <c r="H11" s="55" t="s">
        <v>12</v>
      </c>
      <c r="I11" s="56"/>
      <c r="J11" s="56"/>
      <c r="K11" s="57"/>
      <c r="L11" s="20">
        <v>46111</v>
      </c>
    </row>
    <row r="12" spans="1:12" ht="16.5" customHeight="1">
      <c r="A12" s="19" t="s">
        <v>13</v>
      </c>
      <c r="B12" s="54" t="s">
        <v>14</v>
      </c>
      <c r="C12" s="54"/>
      <c r="D12" s="54"/>
      <c r="E12" s="54"/>
      <c r="F12" s="54"/>
      <c r="G12" s="54"/>
      <c r="H12" s="61" t="s">
        <v>15</v>
      </c>
      <c r="I12" s="62"/>
      <c r="J12" s="62"/>
      <c r="K12" s="63"/>
      <c r="L12" s="20">
        <v>46111</v>
      </c>
    </row>
    <row r="13" spans="1:12" ht="23.25" customHeight="1">
      <c r="A13" s="50" t="s">
        <v>16</v>
      </c>
      <c r="B13" s="50"/>
      <c r="C13" s="50"/>
      <c r="D13" s="50"/>
      <c r="E13" s="50"/>
      <c r="F13" s="50"/>
      <c r="G13" s="50"/>
      <c r="H13" s="17"/>
      <c r="I13" s="50" t="s">
        <v>17</v>
      </c>
      <c r="J13" s="50"/>
      <c r="K13" s="50"/>
      <c r="L13" s="50"/>
    </row>
    <row r="14" spans="1:12" ht="31.5">
      <c r="A14" s="21" t="s">
        <v>18</v>
      </c>
      <c r="B14" s="21" t="s">
        <v>19</v>
      </c>
      <c r="C14" s="21" t="s">
        <v>20</v>
      </c>
      <c r="D14" s="21" t="s">
        <v>21</v>
      </c>
      <c r="E14" s="21" t="s">
        <v>22</v>
      </c>
      <c r="F14" s="21" t="s">
        <v>23</v>
      </c>
      <c r="G14" s="21" t="s">
        <v>24</v>
      </c>
      <c r="H14" s="21" t="s">
        <v>25</v>
      </c>
      <c r="I14" s="21" t="s">
        <v>26</v>
      </c>
      <c r="J14" s="21" t="s">
        <v>27</v>
      </c>
      <c r="K14" s="21" t="s">
        <v>28</v>
      </c>
      <c r="L14" s="21" t="s">
        <v>29</v>
      </c>
    </row>
    <row r="15" spans="1:12" ht="15.75">
      <c r="A15" s="22">
        <v>1</v>
      </c>
      <c r="B15" s="23" t="s">
        <v>30</v>
      </c>
      <c r="C15" s="24" t="s">
        <v>31</v>
      </c>
      <c r="D15" s="24">
        <v>100</v>
      </c>
      <c r="E15" s="25">
        <v>29.88</v>
      </c>
      <c r="F15" s="25">
        <v>35.9</v>
      </c>
      <c r="G15" s="25">
        <v>29.89</v>
      </c>
      <c r="H15" s="25">
        <v>34.9</v>
      </c>
      <c r="I15" s="26">
        <f>MIN(E15:H15)</f>
        <v>29.88</v>
      </c>
      <c r="J15" s="26">
        <f>MAX(E15:H15)</f>
        <v>35.9</v>
      </c>
      <c r="K15" s="26">
        <f>AVERAGE(E15:H15)</f>
        <v>32.642499999999998</v>
      </c>
      <c r="L15" s="25">
        <f>SUM(D15*I15)</f>
        <v>2988</v>
      </c>
    </row>
    <row r="16" spans="1:12" ht="15.75">
      <c r="A16" s="21">
        <v>2</v>
      </c>
      <c r="B16" s="27" t="s">
        <v>32</v>
      </c>
      <c r="C16" s="28" t="s">
        <v>33</v>
      </c>
      <c r="D16" s="28">
        <v>10</v>
      </c>
      <c r="E16" s="29">
        <v>29.98</v>
      </c>
      <c r="F16" s="29">
        <v>32.9</v>
      </c>
      <c r="G16" s="29">
        <v>27.89</v>
      </c>
      <c r="H16" s="29">
        <v>33.9</v>
      </c>
      <c r="I16" s="30">
        <f t="shared" ref="I16:I79" si="0">MIN(E16:H16)</f>
        <v>27.89</v>
      </c>
      <c r="J16" s="30">
        <f t="shared" ref="J16:J79" si="1">MAX(E16:H16)</f>
        <v>33.9</v>
      </c>
      <c r="K16" s="30">
        <f t="shared" ref="K16:K79" si="2">AVERAGE(E16:H16)</f>
        <v>31.1675</v>
      </c>
      <c r="L16" s="29">
        <f t="shared" ref="L16:L79" si="3">SUM(D16*I16)</f>
        <v>278.89999999999998</v>
      </c>
    </row>
    <row r="17" spans="1:12" ht="15.75">
      <c r="A17" s="22">
        <v>3</v>
      </c>
      <c r="B17" s="23" t="s">
        <v>34</v>
      </c>
      <c r="C17" s="24" t="s">
        <v>31</v>
      </c>
      <c r="D17" s="24">
        <v>10</v>
      </c>
      <c r="E17" s="25">
        <v>4.49</v>
      </c>
      <c r="F17" s="25">
        <v>5.4</v>
      </c>
      <c r="G17" s="25">
        <v>5.45</v>
      </c>
      <c r="H17" s="25">
        <v>3.99</v>
      </c>
      <c r="I17" s="26">
        <f t="shared" si="0"/>
        <v>3.99</v>
      </c>
      <c r="J17" s="26">
        <f t="shared" si="1"/>
        <v>5.45</v>
      </c>
      <c r="K17" s="26">
        <f t="shared" si="2"/>
        <v>4.8324999999999996</v>
      </c>
      <c r="L17" s="25">
        <f t="shared" si="3"/>
        <v>39.9</v>
      </c>
    </row>
    <row r="18" spans="1:12" ht="15.75">
      <c r="A18" s="21">
        <v>4</v>
      </c>
      <c r="B18" s="27" t="s">
        <v>35</v>
      </c>
      <c r="C18" s="28" t="s">
        <v>31</v>
      </c>
      <c r="D18" s="28">
        <v>15</v>
      </c>
      <c r="E18" s="29">
        <v>15.99</v>
      </c>
      <c r="F18" s="29">
        <v>18.899999999999999</v>
      </c>
      <c r="G18" s="29">
        <v>17.89</v>
      </c>
      <c r="H18" s="29">
        <v>18.899999999999999</v>
      </c>
      <c r="I18" s="30">
        <f t="shared" si="0"/>
        <v>15.99</v>
      </c>
      <c r="J18" s="30">
        <f t="shared" si="1"/>
        <v>18.899999999999999</v>
      </c>
      <c r="K18" s="30">
        <f t="shared" si="2"/>
        <v>17.920000000000002</v>
      </c>
      <c r="L18" s="29">
        <f t="shared" si="3"/>
        <v>239.85</v>
      </c>
    </row>
    <row r="19" spans="1:12" ht="15.75">
      <c r="A19" s="22">
        <v>5</v>
      </c>
      <c r="B19" s="23" t="s">
        <v>36</v>
      </c>
      <c r="C19" s="24" t="s">
        <v>37</v>
      </c>
      <c r="D19" s="24">
        <v>50</v>
      </c>
      <c r="E19" s="25">
        <v>70.680000000000007</v>
      </c>
      <c r="F19" s="25">
        <v>73.5</v>
      </c>
      <c r="G19" s="25">
        <v>64.680000000000007</v>
      </c>
      <c r="H19" s="25">
        <v>71.88</v>
      </c>
      <c r="I19" s="26">
        <f t="shared" si="0"/>
        <v>64.680000000000007</v>
      </c>
      <c r="J19" s="26">
        <f t="shared" si="1"/>
        <v>73.5</v>
      </c>
      <c r="K19" s="26">
        <f t="shared" si="2"/>
        <v>70.185000000000002</v>
      </c>
      <c r="L19" s="25">
        <f t="shared" si="3"/>
        <v>3234</v>
      </c>
    </row>
    <row r="20" spans="1:12" ht="15.75">
      <c r="A20" s="21">
        <v>6</v>
      </c>
      <c r="B20" s="27" t="s">
        <v>38</v>
      </c>
      <c r="C20" s="28" t="s">
        <v>31</v>
      </c>
      <c r="D20" s="28">
        <v>20</v>
      </c>
      <c r="E20" s="29">
        <v>16.88</v>
      </c>
      <c r="F20" s="29">
        <v>23.9</v>
      </c>
      <c r="G20" s="29">
        <v>16.489999999999998</v>
      </c>
      <c r="H20" s="29">
        <v>18.899999999999999</v>
      </c>
      <c r="I20" s="30">
        <f t="shared" si="0"/>
        <v>16.489999999999998</v>
      </c>
      <c r="J20" s="30">
        <f t="shared" si="1"/>
        <v>23.9</v>
      </c>
      <c r="K20" s="30">
        <f t="shared" si="2"/>
        <v>19.0425</v>
      </c>
      <c r="L20" s="29">
        <f t="shared" si="3"/>
        <v>329.8</v>
      </c>
    </row>
    <row r="21" spans="1:12" ht="15.75">
      <c r="A21" s="22">
        <v>7</v>
      </c>
      <c r="B21" s="23" t="s">
        <v>39</v>
      </c>
      <c r="C21" s="24" t="s">
        <v>31</v>
      </c>
      <c r="D21" s="24">
        <v>120</v>
      </c>
      <c r="E21" s="25">
        <v>7.45</v>
      </c>
      <c r="F21" s="25">
        <v>6.9</v>
      </c>
      <c r="G21" s="25">
        <v>7.59</v>
      </c>
      <c r="H21" s="25">
        <v>6.9</v>
      </c>
      <c r="I21" s="26">
        <f t="shared" si="0"/>
        <v>6.9</v>
      </c>
      <c r="J21" s="26">
        <f t="shared" si="1"/>
        <v>7.59</v>
      </c>
      <c r="K21" s="26">
        <f t="shared" si="2"/>
        <v>7.21</v>
      </c>
      <c r="L21" s="25">
        <f t="shared" si="3"/>
        <v>828</v>
      </c>
    </row>
    <row r="22" spans="1:12" ht="15.75">
      <c r="A22" s="21">
        <v>8</v>
      </c>
      <c r="B22" s="27" t="s">
        <v>40</v>
      </c>
      <c r="C22" s="28" t="s">
        <v>31</v>
      </c>
      <c r="D22" s="28">
        <v>120</v>
      </c>
      <c r="E22" s="29">
        <v>6.85</v>
      </c>
      <c r="F22" s="29">
        <v>6.9</v>
      </c>
      <c r="G22" s="29">
        <v>6.88</v>
      </c>
      <c r="H22" s="29">
        <v>6.9</v>
      </c>
      <c r="I22" s="30">
        <f t="shared" si="0"/>
        <v>6.85</v>
      </c>
      <c r="J22" s="30">
        <f t="shared" si="1"/>
        <v>6.9</v>
      </c>
      <c r="K22" s="30">
        <f t="shared" si="2"/>
        <v>6.8825000000000003</v>
      </c>
      <c r="L22" s="29">
        <f t="shared" si="3"/>
        <v>822</v>
      </c>
    </row>
    <row r="23" spans="1:12" ht="15.75">
      <c r="A23" s="22">
        <v>9</v>
      </c>
      <c r="B23" s="23" t="s">
        <v>41</v>
      </c>
      <c r="C23" s="24" t="s">
        <v>31</v>
      </c>
      <c r="D23" s="24">
        <v>20</v>
      </c>
      <c r="E23" s="25">
        <v>5.98</v>
      </c>
      <c r="F23" s="25">
        <v>4.75</v>
      </c>
      <c r="G23" s="25">
        <v>7.99</v>
      </c>
      <c r="H23" s="25">
        <v>4.99</v>
      </c>
      <c r="I23" s="26">
        <f t="shared" si="0"/>
        <v>4.75</v>
      </c>
      <c r="J23" s="26">
        <f t="shared" si="1"/>
        <v>7.99</v>
      </c>
      <c r="K23" s="26">
        <f t="shared" si="2"/>
        <v>5.9275000000000002</v>
      </c>
      <c r="L23" s="25">
        <f t="shared" si="3"/>
        <v>95</v>
      </c>
    </row>
    <row r="24" spans="1:12" ht="15.75">
      <c r="A24" s="21">
        <v>10</v>
      </c>
      <c r="B24" s="27" t="s">
        <v>42</v>
      </c>
      <c r="C24" s="28" t="s">
        <v>33</v>
      </c>
      <c r="D24" s="28">
        <v>10</v>
      </c>
      <c r="E24" s="29">
        <v>9.85</v>
      </c>
      <c r="F24" s="29">
        <v>8.9</v>
      </c>
      <c r="G24" s="29">
        <v>9.89</v>
      </c>
      <c r="H24" s="29">
        <v>6.9</v>
      </c>
      <c r="I24" s="30">
        <f t="shared" si="0"/>
        <v>6.9</v>
      </c>
      <c r="J24" s="30">
        <f t="shared" si="1"/>
        <v>9.89</v>
      </c>
      <c r="K24" s="30">
        <f t="shared" si="2"/>
        <v>8.8849999999999998</v>
      </c>
      <c r="L24" s="29">
        <f t="shared" si="3"/>
        <v>69</v>
      </c>
    </row>
    <row r="25" spans="1:12" ht="15.75">
      <c r="A25" s="22">
        <v>11</v>
      </c>
      <c r="B25" s="23" t="s">
        <v>43</v>
      </c>
      <c r="C25" s="24" t="s">
        <v>33</v>
      </c>
      <c r="D25" s="24">
        <v>5</v>
      </c>
      <c r="E25" s="25">
        <v>10.87</v>
      </c>
      <c r="F25" s="25">
        <v>9.9</v>
      </c>
      <c r="G25" s="25">
        <v>9.89</v>
      </c>
      <c r="H25" s="25">
        <v>7.99</v>
      </c>
      <c r="I25" s="26">
        <f t="shared" si="0"/>
        <v>7.99</v>
      </c>
      <c r="J25" s="26">
        <f t="shared" si="1"/>
        <v>10.87</v>
      </c>
      <c r="K25" s="26">
        <f t="shared" si="2"/>
        <v>9.6624999999999996</v>
      </c>
      <c r="L25" s="25">
        <f t="shared" si="3"/>
        <v>39.950000000000003</v>
      </c>
    </row>
    <row r="26" spans="1:12" ht="15.75">
      <c r="A26" s="21">
        <v>12</v>
      </c>
      <c r="B26" s="27" t="s">
        <v>44</v>
      </c>
      <c r="C26" s="28" t="s">
        <v>33</v>
      </c>
      <c r="D26" s="28">
        <v>10</v>
      </c>
      <c r="E26" s="29">
        <v>7.99</v>
      </c>
      <c r="F26" s="29">
        <v>5.7</v>
      </c>
      <c r="G26" s="29">
        <v>8.49</v>
      </c>
      <c r="H26" s="29">
        <v>6.99</v>
      </c>
      <c r="I26" s="30">
        <f t="shared" si="0"/>
        <v>5.7</v>
      </c>
      <c r="J26" s="30">
        <f t="shared" si="1"/>
        <v>8.49</v>
      </c>
      <c r="K26" s="30">
        <f t="shared" si="2"/>
        <v>7.2925000000000004</v>
      </c>
      <c r="L26" s="29">
        <f t="shared" si="3"/>
        <v>57</v>
      </c>
    </row>
    <row r="27" spans="1:12" ht="15.75">
      <c r="A27" s="22">
        <v>13</v>
      </c>
      <c r="B27" s="23" t="s">
        <v>45</v>
      </c>
      <c r="C27" s="24" t="s">
        <v>33</v>
      </c>
      <c r="D27" s="24">
        <v>10</v>
      </c>
      <c r="E27" s="31" t="s">
        <v>46</v>
      </c>
      <c r="F27" s="25">
        <v>23.9</v>
      </c>
      <c r="G27" s="25">
        <v>15.9</v>
      </c>
      <c r="H27" s="25">
        <v>22.99</v>
      </c>
      <c r="I27" s="26">
        <f t="shared" si="0"/>
        <v>15.9</v>
      </c>
      <c r="J27" s="26">
        <f t="shared" si="1"/>
        <v>23.9</v>
      </c>
      <c r="K27" s="26">
        <f t="shared" si="2"/>
        <v>20.93</v>
      </c>
      <c r="L27" s="25">
        <f t="shared" si="3"/>
        <v>159</v>
      </c>
    </row>
    <row r="28" spans="1:12" ht="15.75">
      <c r="A28" s="21">
        <v>14</v>
      </c>
      <c r="B28" s="27" t="s">
        <v>47</v>
      </c>
      <c r="C28" s="28" t="s">
        <v>48</v>
      </c>
      <c r="D28" s="28">
        <v>20</v>
      </c>
      <c r="E28" s="29">
        <v>7.97</v>
      </c>
      <c r="F28" s="29">
        <v>8</v>
      </c>
      <c r="G28" s="29">
        <v>8.99</v>
      </c>
      <c r="H28" s="29">
        <v>8.9</v>
      </c>
      <c r="I28" s="30">
        <f t="shared" si="0"/>
        <v>7.97</v>
      </c>
      <c r="J28" s="30">
        <f t="shared" si="1"/>
        <v>8.99</v>
      </c>
      <c r="K28" s="30">
        <f t="shared" si="2"/>
        <v>8.4649999999999999</v>
      </c>
      <c r="L28" s="29">
        <f t="shared" si="3"/>
        <v>159.4</v>
      </c>
    </row>
    <row r="29" spans="1:12" ht="15.75">
      <c r="A29" s="22">
        <v>15</v>
      </c>
      <c r="B29" s="23" t="s">
        <v>49</v>
      </c>
      <c r="C29" s="24" t="s">
        <v>31</v>
      </c>
      <c r="D29" s="24">
        <v>15</v>
      </c>
      <c r="E29" s="25">
        <v>16.989999999999998</v>
      </c>
      <c r="F29" s="25">
        <v>9.8000000000000007</v>
      </c>
      <c r="G29" s="25">
        <v>8.59</v>
      </c>
      <c r="H29" s="25">
        <v>9.9</v>
      </c>
      <c r="I29" s="26">
        <f t="shared" si="0"/>
        <v>8.59</v>
      </c>
      <c r="J29" s="26">
        <f t="shared" si="1"/>
        <v>16.989999999999998</v>
      </c>
      <c r="K29" s="26">
        <f t="shared" si="2"/>
        <v>11.32</v>
      </c>
      <c r="L29" s="25">
        <f t="shared" si="3"/>
        <v>128.85</v>
      </c>
    </row>
    <row r="30" spans="1:12" ht="15.75">
      <c r="A30" s="21">
        <v>16</v>
      </c>
      <c r="B30" s="27" t="s">
        <v>50</v>
      </c>
      <c r="C30" s="28" t="s">
        <v>31</v>
      </c>
      <c r="D30" s="28">
        <v>50</v>
      </c>
      <c r="E30" s="29">
        <v>14.99</v>
      </c>
      <c r="F30" s="29">
        <v>14.9</v>
      </c>
      <c r="G30" s="29">
        <v>13.79</v>
      </c>
      <c r="H30" s="29">
        <v>13.99</v>
      </c>
      <c r="I30" s="30">
        <f t="shared" si="0"/>
        <v>13.79</v>
      </c>
      <c r="J30" s="30">
        <f t="shared" si="1"/>
        <v>14.99</v>
      </c>
      <c r="K30" s="30">
        <f t="shared" si="2"/>
        <v>14.4175</v>
      </c>
      <c r="L30" s="29">
        <f t="shared" si="3"/>
        <v>689.5</v>
      </c>
    </row>
    <row r="31" spans="1:12" ht="15.75">
      <c r="A31" s="22">
        <v>17</v>
      </c>
      <c r="B31" s="23" t="s">
        <v>51</v>
      </c>
      <c r="C31" s="24" t="s">
        <v>31</v>
      </c>
      <c r="D31" s="24">
        <v>30</v>
      </c>
      <c r="E31" s="25">
        <v>9.59</v>
      </c>
      <c r="F31" s="25">
        <v>9.9</v>
      </c>
      <c r="G31" s="25">
        <v>9.89</v>
      </c>
      <c r="H31" s="25">
        <v>8.9</v>
      </c>
      <c r="I31" s="26">
        <f t="shared" si="0"/>
        <v>8.9</v>
      </c>
      <c r="J31" s="26">
        <f t="shared" si="1"/>
        <v>9.9</v>
      </c>
      <c r="K31" s="26">
        <f t="shared" si="2"/>
        <v>9.57</v>
      </c>
      <c r="L31" s="25">
        <f t="shared" si="3"/>
        <v>267</v>
      </c>
    </row>
    <row r="32" spans="1:12" ht="15.75">
      <c r="A32" s="21">
        <v>18</v>
      </c>
      <c r="B32" s="27" t="s">
        <v>52</v>
      </c>
      <c r="C32" s="28" t="s">
        <v>31</v>
      </c>
      <c r="D32" s="28">
        <v>30</v>
      </c>
      <c r="E32" s="29">
        <v>9.99</v>
      </c>
      <c r="F32" s="29">
        <v>8.9</v>
      </c>
      <c r="G32" s="29">
        <v>8.99</v>
      </c>
      <c r="H32" s="29">
        <v>8.99</v>
      </c>
      <c r="I32" s="30">
        <f t="shared" si="0"/>
        <v>8.9</v>
      </c>
      <c r="J32" s="30">
        <f t="shared" si="1"/>
        <v>9.99</v>
      </c>
      <c r="K32" s="30">
        <f t="shared" si="2"/>
        <v>9.2174999999999994</v>
      </c>
      <c r="L32" s="29">
        <f t="shared" si="3"/>
        <v>267</v>
      </c>
    </row>
    <row r="33" spans="1:12" ht="15.75">
      <c r="A33" s="22">
        <v>19</v>
      </c>
      <c r="B33" s="23" t="s">
        <v>53</v>
      </c>
      <c r="C33" s="24" t="s">
        <v>54</v>
      </c>
      <c r="D33" s="24">
        <v>10</v>
      </c>
      <c r="E33" s="25">
        <v>9.9600000000000009</v>
      </c>
      <c r="F33" s="25">
        <v>8.9</v>
      </c>
      <c r="G33" s="25">
        <v>9.89</v>
      </c>
      <c r="H33" s="25">
        <v>12.9</v>
      </c>
      <c r="I33" s="26">
        <f t="shared" si="0"/>
        <v>8.9</v>
      </c>
      <c r="J33" s="26">
        <f t="shared" si="1"/>
        <v>12.9</v>
      </c>
      <c r="K33" s="26">
        <f t="shared" si="2"/>
        <v>10.4125</v>
      </c>
      <c r="L33" s="25">
        <f t="shared" si="3"/>
        <v>89</v>
      </c>
    </row>
    <row r="34" spans="1:12" ht="15.75">
      <c r="A34" s="21">
        <v>20</v>
      </c>
      <c r="B34" s="28" t="s">
        <v>55</v>
      </c>
      <c r="C34" s="28" t="s">
        <v>54</v>
      </c>
      <c r="D34" s="28">
        <v>10</v>
      </c>
      <c r="E34" s="29">
        <v>5.99</v>
      </c>
      <c r="F34" s="29">
        <v>4.9000000000000004</v>
      </c>
      <c r="G34" s="29">
        <v>4.95</v>
      </c>
      <c r="H34" s="29">
        <v>4.99</v>
      </c>
      <c r="I34" s="30">
        <f t="shared" si="0"/>
        <v>4.9000000000000004</v>
      </c>
      <c r="J34" s="30">
        <f t="shared" si="1"/>
        <v>5.99</v>
      </c>
      <c r="K34" s="30">
        <f t="shared" si="2"/>
        <v>5.2074999999999996</v>
      </c>
      <c r="L34" s="29">
        <f t="shared" si="3"/>
        <v>49</v>
      </c>
    </row>
    <row r="35" spans="1:12" ht="15.75">
      <c r="A35" s="22">
        <v>21</v>
      </c>
      <c r="B35" s="24" t="s">
        <v>56</v>
      </c>
      <c r="C35" s="24" t="s">
        <v>48</v>
      </c>
      <c r="D35" s="24">
        <v>30</v>
      </c>
      <c r="E35" s="25">
        <v>26.9</v>
      </c>
      <c r="F35" s="25">
        <v>13.9</v>
      </c>
      <c r="G35" s="25">
        <v>32.9</v>
      </c>
      <c r="H35" s="25">
        <v>14.9</v>
      </c>
      <c r="I35" s="26">
        <f t="shared" si="0"/>
        <v>13.9</v>
      </c>
      <c r="J35" s="26">
        <f t="shared" si="1"/>
        <v>32.9</v>
      </c>
      <c r="K35" s="26">
        <f t="shared" si="2"/>
        <v>22.15</v>
      </c>
      <c r="L35" s="25">
        <f t="shared" si="3"/>
        <v>417</v>
      </c>
    </row>
    <row r="36" spans="1:12" ht="15.75">
      <c r="A36" s="21">
        <v>22</v>
      </c>
      <c r="B36" s="28" t="s">
        <v>57</v>
      </c>
      <c r="C36" s="28" t="s">
        <v>48</v>
      </c>
      <c r="D36" s="28">
        <v>12</v>
      </c>
      <c r="E36" s="29">
        <v>12.49</v>
      </c>
      <c r="F36" s="29">
        <v>24</v>
      </c>
      <c r="G36" s="29">
        <v>14.9</v>
      </c>
      <c r="H36" s="29">
        <v>14.9</v>
      </c>
      <c r="I36" s="30">
        <f t="shared" si="0"/>
        <v>12.49</v>
      </c>
      <c r="J36" s="30">
        <f t="shared" si="1"/>
        <v>24</v>
      </c>
      <c r="K36" s="30">
        <f t="shared" si="2"/>
        <v>16.572500000000002</v>
      </c>
      <c r="L36" s="29">
        <f t="shared" si="3"/>
        <v>149.88</v>
      </c>
    </row>
    <row r="37" spans="1:12" ht="15.75">
      <c r="A37" s="22">
        <v>23</v>
      </c>
      <c r="B37" s="24" t="s">
        <v>58</v>
      </c>
      <c r="C37" s="24" t="s">
        <v>59</v>
      </c>
      <c r="D37" s="24">
        <v>20</v>
      </c>
      <c r="E37" s="25">
        <v>10.99</v>
      </c>
      <c r="F37" s="25">
        <v>10.9</v>
      </c>
      <c r="G37" s="25">
        <v>9.89</v>
      </c>
      <c r="H37" s="25">
        <v>10.9</v>
      </c>
      <c r="I37" s="26">
        <f t="shared" si="0"/>
        <v>9.89</v>
      </c>
      <c r="J37" s="26">
        <f t="shared" si="1"/>
        <v>10.99</v>
      </c>
      <c r="K37" s="26">
        <f t="shared" si="2"/>
        <v>10.67</v>
      </c>
      <c r="L37" s="25">
        <f t="shared" si="3"/>
        <v>197.8</v>
      </c>
    </row>
    <row r="38" spans="1:12" ht="15.75">
      <c r="A38" s="21">
        <v>24</v>
      </c>
      <c r="B38" s="28" t="s">
        <v>60</v>
      </c>
      <c r="C38" s="28" t="s">
        <v>37</v>
      </c>
      <c r="D38" s="28">
        <v>60</v>
      </c>
      <c r="E38" s="29">
        <v>3.89</v>
      </c>
      <c r="F38" s="29">
        <v>5</v>
      </c>
      <c r="G38" s="29">
        <v>4.99</v>
      </c>
      <c r="H38" s="29">
        <v>5.9</v>
      </c>
      <c r="I38" s="30">
        <f t="shared" si="0"/>
        <v>3.89</v>
      </c>
      <c r="J38" s="30">
        <f t="shared" si="1"/>
        <v>5.9</v>
      </c>
      <c r="K38" s="30">
        <f t="shared" si="2"/>
        <v>4.9450000000000003</v>
      </c>
      <c r="L38" s="29">
        <f t="shared" si="3"/>
        <v>233.4</v>
      </c>
    </row>
    <row r="39" spans="1:12" ht="15.75">
      <c r="A39" s="22">
        <v>25</v>
      </c>
      <c r="B39" s="24" t="s">
        <v>61</v>
      </c>
      <c r="C39" s="24" t="s">
        <v>31</v>
      </c>
      <c r="D39" s="24">
        <v>20</v>
      </c>
      <c r="E39" s="25">
        <v>12.99</v>
      </c>
      <c r="F39" s="25">
        <v>4.5</v>
      </c>
      <c r="G39" s="25">
        <v>9.99</v>
      </c>
      <c r="H39" s="25">
        <v>29.9</v>
      </c>
      <c r="I39" s="26">
        <f t="shared" si="0"/>
        <v>4.5</v>
      </c>
      <c r="J39" s="26">
        <f t="shared" si="1"/>
        <v>29.9</v>
      </c>
      <c r="K39" s="26">
        <f t="shared" si="2"/>
        <v>14.345000000000001</v>
      </c>
      <c r="L39" s="25">
        <f t="shared" si="3"/>
        <v>90</v>
      </c>
    </row>
    <row r="40" spans="1:12" ht="15.75">
      <c r="A40" s="21">
        <v>26</v>
      </c>
      <c r="B40" s="27" t="s">
        <v>62</v>
      </c>
      <c r="C40" s="28" t="s">
        <v>31</v>
      </c>
      <c r="D40" s="28">
        <v>50</v>
      </c>
      <c r="E40" s="29">
        <v>35.9</v>
      </c>
      <c r="F40" s="29">
        <v>16.899999999999999</v>
      </c>
      <c r="G40" s="29">
        <v>11.97</v>
      </c>
      <c r="H40" s="29">
        <v>34.9</v>
      </c>
      <c r="I40" s="30">
        <f t="shared" si="0"/>
        <v>11.97</v>
      </c>
      <c r="J40" s="30">
        <f t="shared" si="1"/>
        <v>35.9</v>
      </c>
      <c r="K40" s="30">
        <f t="shared" si="2"/>
        <v>24.9175</v>
      </c>
      <c r="L40" s="29">
        <f t="shared" si="3"/>
        <v>598.5</v>
      </c>
    </row>
    <row r="41" spans="1:12" ht="15.75">
      <c r="A41" s="22">
        <v>27</v>
      </c>
      <c r="B41" s="23" t="s">
        <v>63</v>
      </c>
      <c r="C41" s="24" t="s">
        <v>64</v>
      </c>
      <c r="D41" s="24">
        <v>20</v>
      </c>
      <c r="E41" s="25">
        <v>5.99</v>
      </c>
      <c r="F41" s="25">
        <v>13.9</v>
      </c>
      <c r="G41" s="25">
        <v>19.39</v>
      </c>
      <c r="H41" s="25">
        <v>14.9</v>
      </c>
      <c r="I41" s="26">
        <f t="shared" si="0"/>
        <v>5.99</v>
      </c>
      <c r="J41" s="26">
        <f t="shared" si="1"/>
        <v>19.39</v>
      </c>
      <c r="K41" s="26">
        <f t="shared" si="2"/>
        <v>13.545</v>
      </c>
      <c r="L41" s="25">
        <f t="shared" si="3"/>
        <v>119.8</v>
      </c>
    </row>
    <row r="42" spans="1:12" ht="15.75">
      <c r="A42" s="21">
        <v>28</v>
      </c>
      <c r="B42" s="27" t="s">
        <v>63</v>
      </c>
      <c r="C42" s="28" t="s">
        <v>64</v>
      </c>
      <c r="D42" s="28">
        <v>20</v>
      </c>
      <c r="E42" s="29">
        <v>5.99</v>
      </c>
      <c r="F42" s="29">
        <v>13.9</v>
      </c>
      <c r="G42" s="29">
        <v>19.989999999999998</v>
      </c>
      <c r="H42" s="29">
        <v>14.9</v>
      </c>
      <c r="I42" s="30">
        <f t="shared" si="0"/>
        <v>5.99</v>
      </c>
      <c r="J42" s="30">
        <f t="shared" si="1"/>
        <v>19.989999999999998</v>
      </c>
      <c r="K42" s="30">
        <f t="shared" si="2"/>
        <v>13.695</v>
      </c>
      <c r="L42" s="29">
        <f t="shared" si="3"/>
        <v>119.8</v>
      </c>
    </row>
    <row r="43" spans="1:12" ht="15.75">
      <c r="A43" s="22">
        <v>29</v>
      </c>
      <c r="B43" s="23" t="s">
        <v>63</v>
      </c>
      <c r="C43" s="24" t="s">
        <v>64</v>
      </c>
      <c r="D43" s="24">
        <v>20</v>
      </c>
      <c r="E43" s="25">
        <v>12.99</v>
      </c>
      <c r="F43" s="25">
        <v>13.9</v>
      </c>
      <c r="G43" s="25">
        <v>19.989999999999998</v>
      </c>
      <c r="H43" s="25">
        <v>14.9</v>
      </c>
      <c r="I43" s="26">
        <f t="shared" si="0"/>
        <v>12.99</v>
      </c>
      <c r="J43" s="26">
        <f t="shared" si="1"/>
        <v>19.989999999999998</v>
      </c>
      <c r="K43" s="26">
        <f t="shared" si="2"/>
        <v>15.445</v>
      </c>
      <c r="L43" s="25">
        <f t="shared" si="3"/>
        <v>259.8</v>
      </c>
    </row>
    <row r="44" spans="1:12" ht="15.75">
      <c r="A44" s="21">
        <v>30</v>
      </c>
      <c r="B44" s="27" t="s">
        <v>63</v>
      </c>
      <c r="C44" s="28" t="s">
        <v>64</v>
      </c>
      <c r="D44" s="28">
        <v>12</v>
      </c>
      <c r="E44" s="29">
        <v>12.99</v>
      </c>
      <c r="F44" s="29">
        <v>14.9</v>
      </c>
      <c r="G44" s="29">
        <v>19.989999999999998</v>
      </c>
      <c r="H44" s="29">
        <v>14.9</v>
      </c>
      <c r="I44" s="30">
        <f t="shared" si="0"/>
        <v>12.99</v>
      </c>
      <c r="J44" s="30">
        <f t="shared" si="1"/>
        <v>19.989999999999998</v>
      </c>
      <c r="K44" s="30">
        <f t="shared" si="2"/>
        <v>15.695</v>
      </c>
      <c r="L44" s="29">
        <f t="shared" si="3"/>
        <v>155.88</v>
      </c>
    </row>
    <row r="45" spans="1:12" ht="15.75">
      <c r="A45" s="22">
        <v>31</v>
      </c>
      <c r="B45" s="24" t="s">
        <v>65</v>
      </c>
      <c r="C45" s="24" t="s">
        <v>37</v>
      </c>
      <c r="D45" s="24">
        <v>10</v>
      </c>
      <c r="E45" s="25">
        <v>14.88</v>
      </c>
      <c r="F45" s="25">
        <v>13</v>
      </c>
      <c r="G45" s="25">
        <v>8.9700000000000006</v>
      </c>
      <c r="H45" s="25">
        <v>12.9</v>
      </c>
      <c r="I45" s="26">
        <f t="shared" si="0"/>
        <v>8.9700000000000006</v>
      </c>
      <c r="J45" s="26">
        <f t="shared" si="1"/>
        <v>14.88</v>
      </c>
      <c r="K45" s="26">
        <f t="shared" si="2"/>
        <v>12.4375</v>
      </c>
      <c r="L45" s="25">
        <f t="shared" si="3"/>
        <v>89.7</v>
      </c>
    </row>
    <row r="46" spans="1:12" ht="15.75">
      <c r="A46" s="21">
        <v>32</v>
      </c>
      <c r="B46" s="28" t="s">
        <v>66</v>
      </c>
      <c r="C46" s="28" t="s">
        <v>48</v>
      </c>
      <c r="D46" s="28">
        <v>2</v>
      </c>
      <c r="E46" s="29">
        <v>15.59</v>
      </c>
      <c r="F46" s="29">
        <v>13.9</v>
      </c>
      <c r="G46" s="29">
        <v>4.9800000000000004</v>
      </c>
      <c r="H46" s="29">
        <v>13.9</v>
      </c>
      <c r="I46" s="30">
        <f t="shared" si="0"/>
        <v>4.9800000000000004</v>
      </c>
      <c r="J46" s="30">
        <f t="shared" si="1"/>
        <v>15.59</v>
      </c>
      <c r="K46" s="30">
        <f t="shared" si="2"/>
        <v>12.092499999999999</v>
      </c>
      <c r="L46" s="29">
        <f t="shared" si="3"/>
        <v>9.9600000000000009</v>
      </c>
    </row>
    <row r="47" spans="1:12" ht="15.75">
      <c r="A47" s="22">
        <v>33</v>
      </c>
      <c r="B47" s="23" t="s">
        <v>67</v>
      </c>
      <c r="C47" s="24" t="s">
        <v>48</v>
      </c>
      <c r="D47" s="24">
        <v>10</v>
      </c>
      <c r="E47" s="25">
        <v>7.89</v>
      </c>
      <c r="F47" s="25">
        <v>4.95</v>
      </c>
      <c r="G47" s="25">
        <v>6.99</v>
      </c>
      <c r="H47" s="25">
        <v>3.49</v>
      </c>
      <c r="I47" s="26">
        <f t="shared" si="0"/>
        <v>3.49</v>
      </c>
      <c r="J47" s="26">
        <f t="shared" si="1"/>
        <v>7.89</v>
      </c>
      <c r="K47" s="26">
        <f t="shared" si="2"/>
        <v>5.83</v>
      </c>
      <c r="L47" s="25">
        <f t="shared" si="3"/>
        <v>34.9</v>
      </c>
    </row>
    <row r="48" spans="1:12" ht="15.75">
      <c r="A48" s="21">
        <v>34</v>
      </c>
      <c r="B48" s="27" t="s">
        <v>68</v>
      </c>
      <c r="C48" s="28" t="s">
        <v>48</v>
      </c>
      <c r="D48" s="28">
        <v>24</v>
      </c>
      <c r="E48" s="29">
        <v>9.9</v>
      </c>
      <c r="F48" s="29">
        <v>8.9</v>
      </c>
      <c r="G48" s="29">
        <v>9.89</v>
      </c>
      <c r="H48" s="29">
        <v>12.9</v>
      </c>
      <c r="I48" s="30">
        <f t="shared" si="0"/>
        <v>8.9</v>
      </c>
      <c r="J48" s="30">
        <f t="shared" si="1"/>
        <v>12.9</v>
      </c>
      <c r="K48" s="30">
        <f t="shared" si="2"/>
        <v>10.397500000000001</v>
      </c>
      <c r="L48" s="29">
        <f t="shared" si="3"/>
        <v>213.6</v>
      </c>
    </row>
    <row r="49" spans="1:12" ht="15.75">
      <c r="A49" s="22">
        <v>35</v>
      </c>
      <c r="B49" s="23" t="s">
        <v>69</v>
      </c>
      <c r="C49" s="24" t="s">
        <v>48</v>
      </c>
      <c r="D49" s="24">
        <v>20</v>
      </c>
      <c r="E49" s="25">
        <v>10.79</v>
      </c>
      <c r="F49" s="25">
        <v>8.9</v>
      </c>
      <c r="G49" s="25">
        <v>9.9700000000000006</v>
      </c>
      <c r="H49" s="25">
        <v>4.9000000000000004</v>
      </c>
      <c r="I49" s="26">
        <f t="shared" si="0"/>
        <v>4.9000000000000004</v>
      </c>
      <c r="J49" s="26">
        <f t="shared" si="1"/>
        <v>10.79</v>
      </c>
      <c r="K49" s="26">
        <f t="shared" si="2"/>
        <v>8.64</v>
      </c>
      <c r="L49" s="25">
        <f t="shared" si="3"/>
        <v>98</v>
      </c>
    </row>
    <row r="50" spans="1:12" ht="15.75">
      <c r="A50" s="21">
        <v>36</v>
      </c>
      <c r="B50" s="27" t="s">
        <v>70</v>
      </c>
      <c r="C50" s="28" t="s">
        <v>48</v>
      </c>
      <c r="D50" s="28">
        <v>20</v>
      </c>
      <c r="E50" s="29">
        <v>11.98</v>
      </c>
      <c r="F50" s="29">
        <v>7</v>
      </c>
      <c r="G50" s="29">
        <v>7.97</v>
      </c>
      <c r="H50" s="29">
        <v>8.9</v>
      </c>
      <c r="I50" s="30">
        <f t="shared" si="0"/>
        <v>7</v>
      </c>
      <c r="J50" s="30">
        <f t="shared" si="1"/>
        <v>11.98</v>
      </c>
      <c r="K50" s="30">
        <f t="shared" si="2"/>
        <v>8.9625000000000004</v>
      </c>
      <c r="L50" s="29">
        <f t="shared" si="3"/>
        <v>140</v>
      </c>
    </row>
    <row r="51" spans="1:12" ht="15.75">
      <c r="A51" s="22">
        <v>37</v>
      </c>
      <c r="B51" s="23" t="s">
        <v>71</v>
      </c>
      <c r="C51" s="24" t="s">
        <v>48</v>
      </c>
      <c r="D51" s="24">
        <v>10</v>
      </c>
      <c r="E51" s="25">
        <v>13.99</v>
      </c>
      <c r="F51" s="25">
        <v>16.899999999999999</v>
      </c>
      <c r="G51" s="25">
        <v>11.9</v>
      </c>
      <c r="H51" s="25">
        <v>15.9</v>
      </c>
      <c r="I51" s="26">
        <f t="shared" si="0"/>
        <v>11.9</v>
      </c>
      <c r="J51" s="26">
        <f t="shared" si="1"/>
        <v>16.899999999999999</v>
      </c>
      <c r="K51" s="26">
        <f t="shared" si="2"/>
        <v>14.672499999999999</v>
      </c>
      <c r="L51" s="25">
        <f t="shared" si="3"/>
        <v>119</v>
      </c>
    </row>
    <row r="52" spans="1:12" ht="15.75">
      <c r="A52" s="21">
        <v>38</v>
      </c>
      <c r="B52" s="27" t="s">
        <v>72</v>
      </c>
      <c r="C52" s="28" t="s">
        <v>31</v>
      </c>
      <c r="D52" s="28">
        <v>40</v>
      </c>
      <c r="E52" s="29">
        <v>18.989999999999998</v>
      </c>
      <c r="F52" s="29">
        <v>13.9</v>
      </c>
      <c r="G52" s="29">
        <v>21.9</v>
      </c>
      <c r="H52" s="29">
        <v>15.9</v>
      </c>
      <c r="I52" s="30">
        <f t="shared" si="0"/>
        <v>13.9</v>
      </c>
      <c r="J52" s="30">
        <f t="shared" si="1"/>
        <v>21.9</v>
      </c>
      <c r="K52" s="30">
        <f t="shared" si="2"/>
        <v>17.672499999999999</v>
      </c>
      <c r="L52" s="29">
        <f t="shared" si="3"/>
        <v>556</v>
      </c>
    </row>
    <row r="53" spans="1:12" ht="15.75">
      <c r="A53" s="22">
        <v>39</v>
      </c>
      <c r="B53" s="23" t="s">
        <v>73</v>
      </c>
      <c r="C53" s="24" t="s">
        <v>64</v>
      </c>
      <c r="D53" s="24">
        <v>10</v>
      </c>
      <c r="E53" s="25">
        <v>9.9</v>
      </c>
      <c r="F53" s="25">
        <v>7.9</v>
      </c>
      <c r="G53" s="25">
        <v>9.99</v>
      </c>
      <c r="H53" s="25">
        <v>12.9</v>
      </c>
      <c r="I53" s="26">
        <f t="shared" si="0"/>
        <v>7.9</v>
      </c>
      <c r="J53" s="26">
        <f t="shared" si="1"/>
        <v>12.9</v>
      </c>
      <c r="K53" s="26">
        <f t="shared" si="2"/>
        <v>10.172499999999999</v>
      </c>
      <c r="L53" s="25">
        <f t="shared" si="3"/>
        <v>79</v>
      </c>
    </row>
    <row r="54" spans="1:12" ht="15.75">
      <c r="A54" s="21">
        <v>40</v>
      </c>
      <c r="B54" s="27" t="s">
        <v>74</v>
      </c>
      <c r="C54" s="28" t="s">
        <v>75</v>
      </c>
      <c r="D54" s="28">
        <v>20</v>
      </c>
      <c r="E54" s="29">
        <v>2.39</v>
      </c>
      <c r="F54" s="29">
        <v>2.9</v>
      </c>
      <c r="G54" s="29">
        <v>2.4900000000000002</v>
      </c>
      <c r="H54" s="29">
        <v>2.89</v>
      </c>
      <c r="I54" s="30">
        <f t="shared" si="0"/>
        <v>2.39</v>
      </c>
      <c r="J54" s="30">
        <f t="shared" si="1"/>
        <v>2.9</v>
      </c>
      <c r="K54" s="30">
        <f t="shared" si="2"/>
        <v>2.6675</v>
      </c>
      <c r="L54" s="29">
        <f t="shared" si="3"/>
        <v>47.8</v>
      </c>
    </row>
    <row r="55" spans="1:12" ht="15.75">
      <c r="A55" s="22">
        <v>41</v>
      </c>
      <c r="B55" s="23" t="s">
        <v>76</v>
      </c>
      <c r="C55" s="24" t="s">
        <v>48</v>
      </c>
      <c r="D55" s="24">
        <v>40</v>
      </c>
      <c r="E55" s="25">
        <v>8.98</v>
      </c>
      <c r="F55" s="25">
        <v>13.9</v>
      </c>
      <c r="G55" s="25">
        <v>13.93</v>
      </c>
      <c r="H55" s="25">
        <v>12.9</v>
      </c>
      <c r="I55" s="26">
        <f t="shared" si="0"/>
        <v>8.98</v>
      </c>
      <c r="J55" s="26">
        <f t="shared" si="1"/>
        <v>13.93</v>
      </c>
      <c r="K55" s="26">
        <f t="shared" si="2"/>
        <v>12.4275</v>
      </c>
      <c r="L55" s="25">
        <f t="shared" si="3"/>
        <v>359.2</v>
      </c>
    </row>
    <row r="56" spans="1:12" ht="15.75">
      <c r="A56" s="21">
        <v>42</v>
      </c>
      <c r="B56" s="27" t="s">
        <v>77</v>
      </c>
      <c r="C56" s="28" t="s">
        <v>48</v>
      </c>
      <c r="D56" s="28">
        <v>10</v>
      </c>
      <c r="E56" s="29">
        <v>19.899999999999999</v>
      </c>
      <c r="F56" s="29">
        <v>16.899999999999999</v>
      </c>
      <c r="G56" s="29">
        <v>15.99</v>
      </c>
      <c r="H56" s="29">
        <v>17.899999999999999</v>
      </c>
      <c r="I56" s="30">
        <f t="shared" si="0"/>
        <v>15.99</v>
      </c>
      <c r="J56" s="30">
        <f t="shared" si="1"/>
        <v>19.899999999999999</v>
      </c>
      <c r="K56" s="30">
        <f t="shared" si="2"/>
        <v>17.672499999999999</v>
      </c>
      <c r="L56" s="29">
        <f t="shared" si="3"/>
        <v>159.9</v>
      </c>
    </row>
    <row r="57" spans="1:12" ht="15.75">
      <c r="A57" s="22">
        <v>43</v>
      </c>
      <c r="B57" s="23" t="s">
        <v>78</v>
      </c>
      <c r="C57" s="24" t="s">
        <v>48</v>
      </c>
      <c r="D57" s="24">
        <v>50</v>
      </c>
      <c r="E57" s="25">
        <v>2.99</v>
      </c>
      <c r="F57" s="25">
        <v>2.9</v>
      </c>
      <c r="G57" s="25">
        <v>1.99</v>
      </c>
      <c r="H57" s="25">
        <v>1.69</v>
      </c>
      <c r="I57" s="26">
        <f t="shared" si="0"/>
        <v>1.69</v>
      </c>
      <c r="J57" s="26">
        <f t="shared" si="1"/>
        <v>2.99</v>
      </c>
      <c r="K57" s="26">
        <f t="shared" si="2"/>
        <v>2.3925000000000001</v>
      </c>
      <c r="L57" s="25">
        <f t="shared" si="3"/>
        <v>84.5</v>
      </c>
    </row>
    <row r="58" spans="1:12" ht="15.75">
      <c r="A58" s="21">
        <v>44</v>
      </c>
      <c r="B58" s="27" t="s">
        <v>79</v>
      </c>
      <c r="C58" s="28" t="s">
        <v>48</v>
      </c>
      <c r="D58" s="28">
        <v>15</v>
      </c>
      <c r="E58" s="29">
        <v>19.489999999999998</v>
      </c>
      <c r="F58" s="29">
        <v>15.9</v>
      </c>
      <c r="G58" s="29">
        <v>19.899999999999999</v>
      </c>
      <c r="H58" s="29">
        <v>14.99</v>
      </c>
      <c r="I58" s="30">
        <f t="shared" si="0"/>
        <v>14.99</v>
      </c>
      <c r="J58" s="30">
        <f t="shared" si="1"/>
        <v>19.899999999999999</v>
      </c>
      <c r="K58" s="30">
        <f t="shared" si="2"/>
        <v>17.57</v>
      </c>
      <c r="L58" s="29">
        <f t="shared" si="3"/>
        <v>224.85</v>
      </c>
    </row>
    <row r="59" spans="1:12" ht="15.75">
      <c r="A59" s="22">
        <v>45</v>
      </c>
      <c r="B59" s="23" t="s">
        <v>80</v>
      </c>
      <c r="C59" s="24" t="s">
        <v>48</v>
      </c>
      <c r="D59" s="24">
        <v>20</v>
      </c>
      <c r="E59" s="25">
        <v>8.99</v>
      </c>
      <c r="F59" s="25">
        <v>13.9</v>
      </c>
      <c r="G59" s="25">
        <v>35.9</v>
      </c>
      <c r="H59" s="25">
        <v>12.9</v>
      </c>
      <c r="I59" s="26">
        <f t="shared" si="0"/>
        <v>8.99</v>
      </c>
      <c r="J59" s="26">
        <f t="shared" si="1"/>
        <v>35.9</v>
      </c>
      <c r="K59" s="26">
        <f t="shared" si="2"/>
        <v>17.922499999999999</v>
      </c>
      <c r="L59" s="25">
        <f t="shared" si="3"/>
        <v>179.8</v>
      </c>
    </row>
    <row r="60" spans="1:12" ht="15.75">
      <c r="A60" s="21">
        <v>46</v>
      </c>
      <c r="B60" s="27" t="s">
        <v>81</v>
      </c>
      <c r="C60" s="28" t="s">
        <v>48</v>
      </c>
      <c r="D60" s="28">
        <v>10</v>
      </c>
      <c r="E60" s="29">
        <v>7.49</v>
      </c>
      <c r="F60" s="29">
        <v>8.9</v>
      </c>
      <c r="G60" s="29">
        <v>11.96</v>
      </c>
      <c r="H60" s="29">
        <v>9.9</v>
      </c>
      <c r="I60" s="30">
        <f t="shared" si="0"/>
        <v>7.49</v>
      </c>
      <c r="J60" s="30">
        <f t="shared" si="1"/>
        <v>11.96</v>
      </c>
      <c r="K60" s="30">
        <f t="shared" si="2"/>
        <v>9.5625</v>
      </c>
      <c r="L60" s="29">
        <f t="shared" si="3"/>
        <v>74.900000000000006</v>
      </c>
    </row>
    <row r="61" spans="1:12" ht="15.75">
      <c r="A61" s="22">
        <v>47</v>
      </c>
      <c r="B61" s="23" t="s">
        <v>82</v>
      </c>
      <c r="C61" s="24" t="s">
        <v>48</v>
      </c>
      <c r="D61" s="24">
        <v>10</v>
      </c>
      <c r="E61" s="25">
        <v>10.49</v>
      </c>
      <c r="F61" s="25">
        <v>8.9</v>
      </c>
      <c r="G61" s="25">
        <v>10.99</v>
      </c>
      <c r="H61" s="25">
        <v>7.9</v>
      </c>
      <c r="I61" s="26">
        <f t="shared" si="0"/>
        <v>7.9</v>
      </c>
      <c r="J61" s="26">
        <f t="shared" si="1"/>
        <v>10.99</v>
      </c>
      <c r="K61" s="26">
        <f t="shared" si="2"/>
        <v>9.57</v>
      </c>
      <c r="L61" s="25">
        <f t="shared" si="3"/>
        <v>79</v>
      </c>
    </row>
    <row r="62" spans="1:12" ht="15.75">
      <c r="A62" s="21">
        <v>48</v>
      </c>
      <c r="B62" s="27" t="s">
        <v>83</v>
      </c>
      <c r="C62" s="28" t="s">
        <v>48</v>
      </c>
      <c r="D62" s="28">
        <v>80</v>
      </c>
      <c r="E62" s="29">
        <v>16.98</v>
      </c>
      <c r="F62" s="29">
        <v>6.9</v>
      </c>
      <c r="G62" s="29">
        <v>24.97</v>
      </c>
      <c r="H62" s="29">
        <v>9.9</v>
      </c>
      <c r="I62" s="30">
        <f t="shared" si="0"/>
        <v>6.9</v>
      </c>
      <c r="J62" s="30">
        <f t="shared" si="1"/>
        <v>24.97</v>
      </c>
      <c r="K62" s="30">
        <f t="shared" si="2"/>
        <v>14.6875</v>
      </c>
      <c r="L62" s="29">
        <f t="shared" si="3"/>
        <v>552</v>
      </c>
    </row>
    <row r="63" spans="1:12" ht="15.75">
      <c r="A63" s="22">
        <v>49</v>
      </c>
      <c r="B63" s="23" t="s">
        <v>84</v>
      </c>
      <c r="C63" s="24" t="s">
        <v>31</v>
      </c>
      <c r="D63" s="24">
        <v>5</v>
      </c>
      <c r="E63" s="25">
        <v>7.98</v>
      </c>
      <c r="F63" s="25">
        <v>7.9</v>
      </c>
      <c r="G63" s="25">
        <v>9.9600000000000009</v>
      </c>
      <c r="H63" s="25">
        <v>5.9</v>
      </c>
      <c r="I63" s="26">
        <f t="shared" si="0"/>
        <v>5.9</v>
      </c>
      <c r="J63" s="26">
        <f t="shared" si="1"/>
        <v>9.9600000000000009</v>
      </c>
      <c r="K63" s="26">
        <f t="shared" si="2"/>
        <v>7.9349999999999996</v>
      </c>
      <c r="L63" s="25">
        <f t="shared" si="3"/>
        <v>29.5</v>
      </c>
    </row>
    <row r="64" spans="1:12" ht="15.75">
      <c r="A64" s="21">
        <v>50</v>
      </c>
      <c r="B64" s="27" t="s">
        <v>85</v>
      </c>
      <c r="C64" s="28" t="s">
        <v>48</v>
      </c>
      <c r="D64" s="28">
        <v>5</v>
      </c>
      <c r="E64" s="29">
        <v>22.9</v>
      </c>
      <c r="F64" s="29">
        <v>14.9</v>
      </c>
      <c r="G64" s="29">
        <v>39.9</v>
      </c>
      <c r="H64" s="29">
        <v>17.899999999999999</v>
      </c>
      <c r="I64" s="30">
        <f t="shared" si="0"/>
        <v>14.9</v>
      </c>
      <c r="J64" s="30">
        <f t="shared" si="1"/>
        <v>39.9</v>
      </c>
      <c r="K64" s="30">
        <f t="shared" si="2"/>
        <v>23.9</v>
      </c>
      <c r="L64" s="29">
        <f t="shared" si="3"/>
        <v>74.5</v>
      </c>
    </row>
    <row r="65" spans="1:12" ht="15.75">
      <c r="A65" s="22">
        <v>51</v>
      </c>
      <c r="B65" s="23" t="s">
        <v>86</v>
      </c>
      <c r="C65" s="24" t="s">
        <v>87</v>
      </c>
      <c r="D65" s="24">
        <v>6</v>
      </c>
      <c r="E65" s="25">
        <v>12.49</v>
      </c>
      <c r="F65" s="25">
        <v>8.9</v>
      </c>
      <c r="G65" s="25">
        <v>6.9</v>
      </c>
      <c r="H65" s="25">
        <v>7.9</v>
      </c>
      <c r="I65" s="26">
        <f t="shared" si="0"/>
        <v>6.9</v>
      </c>
      <c r="J65" s="26">
        <f t="shared" si="1"/>
        <v>12.49</v>
      </c>
      <c r="K65" s="26">
        <f t="shared" si="2"/>
        <v>9.0474999999999994</v>
      </c>
      <c r="L65" s="25">
        <f t="shared" si="3"/>
        <v>41.400000000000006</v>
      </c>
    </row>
    <row r="66" spans="1:12" ht="15.75">
      <c r="A66" s="21">
        <v>52</v>
      </c>
      <c r="B66" s="27" t="s">
        <v>88</v>
      </c>
      <c r="C66" s="28" t="s">
        <v>89</v>
      </c>
      <c r="D66" s="28">
        <v>8</v>
      </c>
      <c r="E66" s="29">
        <v>31.9</v>
      </c>
      <c r="F66" s="29">
        <v>9.9</v>
      </c>
      <c r="G66" s="29">
        <v>19.989999999999998</v>
      </c>
      <c r="H66" s="29">
        <v>15.9</v>
      </c>
      <c r="I66" s="30">
        <f t="shared" si="0"/>
        <v>9.9</v>
      </c>
      <c r="J66" s="30">
        <f t="shared" si="1"/>
        <v>31.9</v>
      </c>
      <c r="K66" s="30">
        <f t="shared" si="2"/>
        <v>19.422499999999999</v>
      </c>
      <c r="L66" s="29">
        <f t="shared" si="3"/>
        <v>79.2</v>
      </c>
    </row>
    <row r="67" spans="1:12" ht="15.75">
      <c r="A67" s="22">
        <v>53</v>
      </c>
      <c r="B67" s="23" t="s">
        <v>90</v>
      </c>
      <c r="C67" s="24" t="s">
        <v>48</v>
      </c>
      <c r="D67" s="24">
        <v>8</v>
      </c>
      <c r="E67" s="25">
        <v>36.9</v>
      </c>
      <c r="F67" s="25">
        <v>35.9</v>
      </c>
      <c r="G67" s="25">
        <v>35.9</v>
      </c>
      <c r="H67" s="25">
        <v>39.9</v>
      </c>
      <c r="I67" s="26">
        <f t="shared" si="0"/>
        <v>35.9</v>
      </c>
      <c r="J67" s="26">
        <f t="shared" si="1"/>
        <v>39.9</v>
      </c>
      <c r="K67" s="26">
        <f t="shared" si="2"/>
        <v>37.15</v>
      </c>
      <c r="L67" s="25">
        <f t="shared" si="3"/>
        <v>287.2</v>
      </c>
    </row>
    <row r="68" spans="1:12" ht="15.75">
      <c r="A68" s="21">
        <v>54</v>
      </c>
      <c r="B68" s="28" t="s">
        <v>91</v>
      </c>
      <c r="C68" s="28" t="s">
        <v>48</v>
      </c>
      <c r="D68" s="28">
        <v>4</v>
      </c>
      <c r="E68" s="29">
        <v>12.99</v>
      </c>
      <c r="F68" s="29">
        <v>14.9</v>
      </c>
      <c r="G68" s="29">
        <v>15.89</v>
      </c>
      <c r="H68" s="29">
        <v>15.9</v>
      </c>
      <c r="I68" s="30">
        <f t="shared" si="0"/>
        <v>12.99</v>
      </c>
      <c r="J68" s="30">
        <f t="shared" si="1"/>
        <v>15.9</v>
      </c>
      <c r="K68" s="30">
        <f t="shared" si="2"/>
        <v>14.92</v>
      </c>
      <c r="L68" s="29">
        <f t="shared" si="3"/>
        <v>51.96</v>
      </c>
    </row>
    <row r="69" spans="1:12" s="32" customFormat="1" ht="15.75">
      <c r="A69" s="45"/>
      <c r="B69" s="46" t="s">
        <v>92</v>
      </c>
      <c r="C69" s="46" t="s">
        <v>48</v>
      </c>
      <c r="D69" s="46">
        <v>2</v>
      </c>
      <c r="E69" s="47" t="s">
        <v>129</v>
      </c>
      <c r="F69" s="48">
        <v>14</v>
      </c>
      <c r="G69" s="47" t="s">
        <v>129</v>
      </c>
      <c r="H69" s="48">
        <v>19.899999999999999</v>
      </c>
      <c r="I69" s="49">
        <f t="shared" si="0"/>
        <v>14</v>
      </c>
      <c r="J69" s="49">
        <f t="shared" si="1"/>
        <v>19.899999999999999</v>
      </c>
      <c r="K69" s="49">
        <f t="shared" si="2"/>
        <v>16.95</v>
      </c>
      <c r="L69" s="48">
        <v>0</v>
      </c>
    </row>
    <row r="70" spans="1:12" ht="15.75">
      <c r="A70" s="21">
        <v>55</v>
      </c>
      <c r="B70" s="28" t="s">
        <v>93</v>
      </c>
      <c r="C70" s="28" t="s">
        <v>48</v>
      </c>
      <c r="D70" s="28">
        <v>3</v>
      </c>
      <c r="E70" s="29">
        <v>23.99</v>
      </c>
      <c r="F70" s="29">
        <v>14</v>
      </c>
      <c r="G70" s="29">
        <v>7.9</v>
      </c>
      <c r="H70" s="29">
        <v>12.9</v>
      </c>
      <c r="I70" s="30">
        <f t="shared" si="0"/>
        <v>7.9</v>
      </c>
      <c r="J70" s="30">
        <f t="shared" si="1"/>
        <v>23.99</v>
      </c>
      <c r="K70" s="30">
        <f t="shared" si="2"/>
        <v>14.6975</v>
      </c>
      <c r="L70" s="29">
        <f t="shared" si="3"/>
        <v>23.700000000000003</v>
      </c>
    </row>
    <row r="71" spans="1:12" s="32" customFormat="1" ht="15.75">
      <c r="A71" s="22">
        <v>56</v>
      </c>
      <c r="B71" s="24" t="s">
        <v>94</v>
      </c>
      <c r="C71" s="24" t="s">
        <v>48</v>
      </c>
      <c r="D71" s="24">
        <v>12</v>
      </c>
      <c r="E71" s="25">
        <v>12.9</v>
      </c>
      <c r="F71" s="25">
        <v>16</v>
      </c>
      <c r="G71" s="25">
        <v>24.9</v>
      </c>
      <c r="H71" s="25">
        <v>19.899999999999999</v>
      </c>
      <c r="I71" s="26">
        <f t="shared" si="0"/>
        <v>12.9</v>
      </c>
      <c r="J71" s="26">
        <f t="shared" si="1"/>
        <v>24.9</v>
      </c>
      <c r="K71" s="26">
        <f t="shared" si="2"/>
        <v>18.425000000000001</v>
      </c>
      <c r="L71" s="25">
        <f t="shared" si="3"/>
        <v>154.80000000000001</v>
      </c>
    </row>
    <row r="72" spans="1:12" ht="15.75">
      <c r="A72" s="21">
        <v>57</v>
      </c>
      <c r="B72" s="28" t="s">
        <v>95</v>
      </c>
      <c r="C72" s="28" t="s">
        <v>48</v>
      </c>
      <c r="D72" s="28">
        <v>8</v>
      </c>
      <c r="E72" s="29">
        <v>5.99</v>
      </c>
      <c r="F72" s="29">
        <v>6</v>
      </c>
      <c r="G72" s="29">
        <v>9.9</v>
      </c>
      <c r="H72" s="29">
        <v>14.9</v>
      </c>
      <c r="I72" s="30">
        <f t="shared" si="0"/>
        <v>5.99</v>
      </c>
      <c r="J72" s="30">
        <f t="shared" si="1"/>
        <v>14.9</v>
      </c>
      <c r="K72" s="30">
        <f t="shared" si="2"/>
        <v>9.1974999999999998</v>
      </c>
      <c r="L72" s="29">
        <f t="shared" si="3"/>
        <v>47.92</v>
      </c>
    </row>
    <row r="73" spans="1:12" s="32" customFormat="1" ht="15.75">
      <c r="A73" s="22">
        <v>58</v>
      </c>
      <c r="B73" s="24" t="s">
        <v>96</v>
      </c>
      <c r="C73" s="24" t="s">
        <v>48</v>
      </c>
      <c r="D73" s="24">
        <v>5</v>
      </c>
      <c r="E73" s="25">
        <v>22.99</v>
      </c>
      <c r="F73" s="25">
        <v>7.9</v>
      </c>
      <c r="G73" s="25">
        <v>16.97</v>
      </c>
      <c r="H73" s="25">
        <v>19.899999999999999</v>
      </c>
      <c r="I73" s="26">
        <f t="shared" si="0"/>
        <v>7.9</v>
      </c>
      <c r="J73" s="26">
        <f t="shared" si="1"/>
        <v>22.99</v>
      </c>
      <c r="K73" s="26">
        <f t="shared" si="2"/>
        <v>16.940000000000001</v>
      </c>
      <c r="L73" s="25">
        <f t="shared" si="3"/>
        <v>39.5</v>
      </c>
    </row>
    <row r="74" spans="1:12" ht="15.75">
      <c r="A74" s="21">
        <v>59</v>
      </c>
      <c r="B74" s="28" t="s">
        <v>97</v>
      </c>
      <c r="C74" s="28" t="s">
        <v>48</v>
      </c>
      <c r="D74" s="28">
        <v>10</v>
      </c>
      <c r="E74" s="29">
        <v>13.99</v>
      </c>
      <c r="F74" s="29">
        <v>3.9</v>
      </c>
      <c r="G74" s="29">
        <v>23.98</v>
      </c>
      <c r="H74" s="29">
        <v>7.9</v>
      </c>
      <c r="I74" s="30">
        <f t="shared" si="0"/>
        <v>3.9</v>
      </c>
      <c r="J74" s="30">
        <f t="shared" si="1"/>
        <v>23.98</v>
      </c>
      <c r="K74" s="30">
        <f t="shared" si="2"/>
        <v>12.442500000000001</v>
      </c>
      <c r="L74" s="29">
        <f t="shared" si="3"/>
        <v>39</v>
      </c>
    </row>
    <row r="75" spans="1:12" s="32" customFormat="1" ht="15.75">
      <c r="A75" s="22">
        <v>60</v>
      </c>
      <c r="B75" s="24" t="s">
        <v>98</v>
      </c>
      <c r="C75" s="24" t="s">
        <v>99</v>
      </c>
      <c r="D75" s="24">
        <v>6</v>
      </c>
      <c r="E75" s="25">
        <v>2.4900000000000002</v>
      </c>
      <c r="F75" s="25">
        <v>2.9</v>
      </c>
      <c r="G75" s="25">
        <v>12.9</v>
      </c>
      <c r="H75" s="25">
        <v>5.9</v>
      </c>
      <c r="I75" s="26">
        <f t="shared" si="0"/>
        <v>2.4900000000000002</v>
      </c>
      <c r="J75" s="26">
        <f t="shared" si="1"/>
        <v>12.9</v>
      </c>
      <c r="K75" s="26">
        <f t="shared" si="2"/>
        <v>6.0475000000000003</v>
      </c>
      <c r="L75" s="25">
        <f t="shared" si="3"/>
        <v>14.940000000000001</v>
      </c>
    </row>
    <row r="76" spans="1:12" ht="15.75">
      <c r="A76" s="21">
        <v>61</v>
      </c>
      <c r="B76" s="28" t="s">
        <v>100</v>
      </c>
      <c r="C76" s="28" t="s">
        <v>99</v>
      </c>
      <c r="D76" s="28">
        <v>40</v>
      </c>
      <c r="E76" s="29">
        <v>13.99</v>
      </c>
      <c r="F76" s="29">
        <v>6.9</v>
      </c>
      <c r="G76" s="29">
        <v>8.99</v>
      </c>
      <c r="H76" s="29">
        <v>7.9</v>
      </c>
      <c r="I76" s="30">
        <f t="shared" si="0"/>
        <v>6.9</v>
      </c>
      <c r="J76" s="30">
        <f t="shared" si="1"/>
        <v>13.99</v>
      </c>
      <c r="K76" s="30">
        <f t="shared" si="2"/>
        <v>9.4450000000000003</v>
      </c>
      <c r="L76" s="29">
        <f t="shared" si="3"/>
        <v>276</v>
      </c>
    </row>
    <row r="77" spans="1:12" s="32" customFormat="1" ht="15.75">
      <c r="A77" s="22">
        <v>62</v>
      </c>
      <c r="B77" s="24" t="s">
        <v>101</v>
      </c>
      <c r="C77" s="24" t="s">
        <v>99</v>
      </c>
      <c r="D77" s="24">
        <v>6</v>
      </c>
      <c r="E77" s="25">
        <v>10.97</v>
      </c>
      <c r="F77" s="25">
        <v>8.9</v>
      </c>
      <c r="G77" s="25">
        <v>14.9</v>
      </c>
      <c r="H77" s="25">
        <v>10.9</v>
      </c>
      <c r="I77" s="26">
        <f t="shared" si="0"/>
        <v>8.9</v>
      </c>
      <c r="J77" s="26">
        <f t="shared" si="1"/>
        <v>14.9</v>
      </c>
      <c r="K77" s="26">
        <f t="shared" si="2"/>
        <v>11.4175</v>
      </c>
      <c r="L77" s="25">
        <f t="shared" si="3"/>
        <v>53.400000000000006</v>
      </c>
    </row>
    <row r="78" spans="1:12" ht="15.75">
      <c r="A78" s="35"/>
      <c r="B78" s="36" t="s">
        <v>102</v>
      </c>
      <c r="C78" s="36" t="s">
        <v>89</v>
      </c>
      <c r="D78" s="36">
        <v>2</v>
      </c>
      <c r="E78" s="37" t="s">
        <v>129</v>
      </c>
      <c r="F78" s="38">
        <v>14.9</v>
      </c>
      <c r="G78" s="37" t="s">
        <v>129</v>
      </c>
      <c r="H78" s="38">
        <v>6.9</v>
      </c>
      <c r="I78" s="39">
        <f>MIN(E78:H78)</f>
        <v>6.9</v>
      </c>
      <c r="J78" s="39">
        <f t="shared" si="1"/>
        <v>14.9</v>
      </c>
      <c r="K78" s="39">
        <f t="shared" si="2"/>
        <v>10.9</v>
      </c>
      <c r="L78" s="38">
        <v>0</v>
      </c>
    </row>
    <row r="79" spans="1:12" s="32" customFormat="1" ht="15.75">
      <c r="A79" s="22">
        <v>63</v>
      </c>
      <c r="B79" s="24" t="s">
        <v>103</v>
      </c>
      <c r="C79" s="24" t="s">
        <v>48</v>
      </c>
      <c r="D79" s="24">
        <v>6</v>
      </c>
      <c r="E79" s="25">
        <v>60.99</v>
      </c>
      <c r="F79" s="25">
        <v>13</v>
      </c>
      <c r="G79" s="25">
        <v>49.99</v>
      </c>
      <c r="H79" s="25">
        <v>18.899999999999999</v>
      </c>
      <c r="I79" s="26">
        <f t="shared" si="0"/>
        <v>13</v>
      </c>
      <c r="J79" s="26">
        <f t="shared" si="1"/>
        <v>60.99</v>
      </c>
      <c r="K79" s="26">
        <f t="shared" si="2"/>
        <v>35.72</v>
      </c>
      <c r="L79" s="25">
        <f t="shared" si="3"/>
        <v>78</v>
      </c>
    </row>
    <row r="80" spans="1:12" ht="15.75">
      <c r="A80" s="40">
        <v>64</v>
      </c>
      <c r="B80" s="41" t="s">
        <v>104</v>
      </c>
      <c r="C80" s="41" t="s">
        <v>48</v>
      </c>
      <c r="D80" s="41">
        <v>10</v>
      </c>
      <c r="E80" s="42" t="s">
        <v>129</v>
      </c>
      <c r="F80" s="43">
        <v>29</v>
      </c>
      <c r="G80" s="43">
        <v>200.43</v>
      </c>
      <c r="H80" s="43">
        <v>69.900000000000006</v>
      </c>
      <c r="I80" s="44">
        <f t="shared" ref="I80:I89" si="4">MIN(E80:H80)</f>
        <v>29</v>
      </c>
      <c r="J80" s="44">
        <f t="shared" ref="J80:J89" si="5">MAX(E80:H80)</f>
        <v>200.43</v>
      </c>
      <c r="K80" s="44">
        <f t="shared" ref="K80:K89" si="6">AVERAGE(E80:H80)</f>
        <v>99.776666666666685</v>
      </c>
      <c r="L80" s="43">
        <f t="shared" ref="L80:L89" si="7">SUM(D80*I80)</f>
        <v>290</v>
      </c>
    </row>
    <row r="81" spans="1:12" s="32" customFormat="1" ht="15.75">
      <c r="A81" s="22">
        <v>65</v>
      </c>
      <c r="B81" s="24" t="s">
        <v>105</v>
      </c>
      <c r="C81" s="24" t="s">
        <v>48</v>
      </c>
      <c r="D81" s="24">
        <v>9</v>
      </c>
      <c r="E81" s="25">
        <v>14.99</v>
      </c>
      <c r="F81" s="25">
        <v>14.99</v>
      </c>
      <c r="G81" s="25">
        <v>44.95</v>
      </c>
      <c r="H81" s="25">
        <v>12.9</v>
      </c>
      <c r="I81" s="26">
        <f t="shared" si="4"/>
        <v>12.9</v>
      </c>
      <c r="J81" s="26">
        <f t="shared" si="5"/>
        <v>44.95</v>
      </c>
      <c r="K81" s="26">
        <f t="shared" si="6"/>
        <v>21.9575</v>
      </c>
      <c r="L81" s="25">
        <f t="shared" si="7"/>
        <v>116.10000000000001</v>
      </c>
    </row>
    <row r="82" spans="1:12" ht="15.75">
      <c r="A82" s="21">
        <v>66</v>
      </c>
      <c r="B82" s="28" t="s">
        <v>106</v>
      </c>
      <c r="C82" s="28" t="s">
        <v>89</v>
      </c>
      <c r="D82" s="28">
        <v>2</v>
      </c>
      <c r="E82" s="29">
        <v>15.99</v>
      </c>
      <c r="F82" s="29">
        <v>19.899999999999999</v>
      </c>
      <c r="G82" s="33" t="s">
        <v>129</v>
      </c>
      <c r="H82" s="29">
        <v>29.9</v>
      </c>
      <c r="I82" s="30">
        <f t="shared" si="4"/>
        <v>15.99</v>
      </c>
      <c r="J82" s="30">
        <f t="shared" si="5"/>
        <v>29.9</v>
      </c>
      <c r="K82" s="30">
        <f t="shared" si="6"/>
        <v>21.929999999999996</v>
      </c>
      <c r="L82" s="29">
        <f t="shared" si="7"/>
        <v>31.98</v>
      </c>
    </row>
    <row r="83" spans="1:12" s="32" customFormat="1" ht="15.75">
      <c r="A83" s="22">
        <v>67</v>
      </c>
      <c r="B83" s="24" t="s">
        <v>107</v>
      </c>
      <c r="C83" s="24" t="s">
        <v>48</v>
      </c>
      <c r="D83" s="24">
        <v>6</v>
      </c>
      <c r="E83" s="25">
        <v>2.89</v>
      </c>
      <c r="F83" s="25">
        <v>3</v>
      </c>
      <c r="G83" s="25">
        <v>5.45</v>
      </c>
      <c r="H83" s="25">
        <v>2.4900000000000002</v>
      </c>
      <c r="I83" s="26">
        <f t="shared" si="4"/>
        <v>2.4900000000000002</v>
      </c>
      <c r="J83" s="26">
        <f t="shared" si="5"/>
        <v>5.45</v>
      </c>
      <c r="K83" s="26">
        <f t="shared" si="6"/>
        <v>3.4575</v>
      </c>
      <c r="L83" s="25">
        <f t="shared" si="7"/>
        <v>14.940000000000001</v>
      </c>
    </row>
    <row r="84" spans="1:12" ht="15.75">
      <c r="A84" s="21">
        <v>68</v>
      </c>
      <c r="B84" s="28" t="s">
        <v>108</v>
      </c>
      <c r="C84" s="28" t="s">
        <v>31</v>
      </c>
      <c r="D84" s="28">
        <v>8</v>
      </c>
      <c r="E84" s="29">
        <v>7.99</v>
      </c>
      <c r="F84" s="29">
        <v>4.9000000000000004</v>
      </c>
      <c r="G84" s="33" t="s">
        <v>129</v>
      </c>
      <c r="H84" s="29">
        <v>7.9</v>
      </c>
      <c r="I84" s="30">
        <f t="shared" si="4"/>
        <v>4.9000000000000004</v>
      </c>
      <c r="J84" s="30">
        <f t="shared" si="5"/>
        <v>7.99</v>
      </c>
      <c r="K84" s="30">
        <f t="shared" si="6"/>
        <v>6.93</v>
      </c>
      <c r="L84" s="29">
        <f t="shared" si="7"/>
        <v>39.200000000000003</v>
      </c>
    </row>
    <row r="85" spans="1:12" ht="15.75">
      <c r="A85" s="22">
        <v>69</v>
      </c>
      <c r="B85" s="24" t="s">
        <v>109</v>
      </c>
      <c r="C85" s="24" t="s">
        <v>31</v>
      </c>
      <c r="D85" s="24">
        <v>6</v>
      </c>
      <c r="E85" s="25">
        <v>11.99</v>
      </c>
      <c r="F85" s="25">
        <v>6.9</v>
      </c>
      <c r="G85" s="25">
        <v>11.79</v>
      </c>
      <c r="H85" s="25">
        <v>8.9</v>
      </c>
      <c r="I85" s="26">
        <f t="shared" si="4"/>
        <v>6.9</v>
      </c>
      <c r="J85" s="26">
        <f t="shared" si="5"/>
        <v>11.99</v>
      </c>
      <c r="K85" s="26">
        <f t="shared" si="6"/>
        <v>9.8949999999999996</v>
      </c>
      <c r="L85" s="25">
        <f t="shared" si="7"/>
        <v>41.400000000000006</v>
      </c>
    </row>
    <row r="86" spans="1:12" ht="15.75">
      <c r="A86" s="21">
        <v>70</v>
      </c>
      <c r="B86" s="28" t="s">
        <v>110</v>
      </c>
      <c r="C86" s="28" t="s">
        <v>111</v>
      </c>
      <c r="D86" s="28">
        <v>150</v>
      </c>
      <c r="E86" s="29">
        <v>14.28</v>
      </c>
      <c r="F86" s="29">
        <v>14.9</v>
      </c>
      <c r="G86" s="29">
        <v>16.68</v>
      </c>
      <c r="H86" s="29">
        <v>17.899999999999999</v>
      </c>
      <c r="I86" s="30">
        <f t="shared" si="4"/>
        <v>14.28</v>
      </c>
      <c r="J86" s="30">
        <f t="shared" si="5"/>
        <v>17.899999999999999</v>
      </c>
      <c r="K86" s="30">
        <f t="shared" si="6"/>
        <v>15.94</v>
      </c>
      <c r="L86" s="29">
        <f t="shared" si="7"/>
        <v>2142</v>
      </c>
    </row>
    <row r="87" spans="1:12" s="32" customFormat="1" ht="15.75">
      <c r="A87" s="22">
        <v>71</v>
      </c>
      <c r="B87" s="24" t="s">
        <v>112</v>
      </c>
      <c r="C87" s="24" t="s">
        <v>111</v>
      </c>
      <c r="D87" s="24">
        <v>150</v>
      </c>
      <c r="E87" s="25">
        <v>17.88</v>
      </c>
      <c r="F87" s="25">
        <v>15.9</v>
      </c>
      <c r="G87" s="25">
        <v>17.88</v>
      </c>
      <c r="H87" s="25">
        <v>18.899999999999999</v>
      </c>
      <c r="I87" s="26">
        <f t="shared" si="4"/>
        <v>15.9</v>
      </c>
      <c r="J87" s="26">
        <f t="shared" si="5"/>
        <v>18.899999999999999</v>
      </c>
      <c r="K87" s="26">
        <f t="shared" si="6"/>
        <v>17.64</v>
      </c>
      <c r="L87" s="25">
        <f t="shared" si="7"/>
        <v>2385</v>
      </c>
    </row>
    <row r="88" spans="1:12" s="32" customFormat="1" ht="17.25" customHeight="1">
      <c r="A88" s="21">
        <v>72</v>
      </c>
      <c r="B88" s="28" t="s">
        <v>113</v>
      </c>
      <c r="C88" s="28" t="s">
        <v>114</v>
      </c>
      <c r="D88" s="28">
        <v>80</v>
      </c>
      <c r="E88" s="29">
        <v>18.2</v>
      </c>
      <c r="F88" s="29">
        <v>18</v>
      </c>
      <c r="G88" s="29">
        <v>15.97</v>
      </c>
      <c r="H88" s="29">
        <v>22.9</v>
      </c>
      <c r="I88" s="30">
        <f t="shared" si="4"/>
        <v>15.97</v>
      </c>
      <c r="J88" s="30">
        <f t="shared" si="5"/>
        <v>22.9</v>
      </c>
      <c r="K88" s="30">
        <f t="shared" si="6"/>
        <v>18.767499999999998</v>
      </c>
      <c r="L88" s="29">
        <f t="shared" si="7"/>
        <v>1277.5999999999999</v>
      </c>
    </row>
    <row r="89" spans="1:12" ht="17.25" customHeight="1">
      <c r="A89" s="22">
        <v>73</v>
      </c>
      <c r="B89" s="24" t="s">
        <v>115</v>
      </c>
      <c r="C89" s="24" t="s">
        <v>114</v>
      </c>
      <c r="D89" s="24">
        <v>8</v>
      </c>
      <c r="E89" s="25">
        <v>115</v>
      </c>
      <c r="F89" s="25">
        <v>119.9</v>
      </c>
      <c r="G89" s="25">
        <v>114.9</v>
      </c>
      <c r="H89" s="25">
        <v>125</v>
      </c>
      <c r="I89" s="26">
        <f t="shared" si="4"/>
        <v>114.9</v>
      </c>
      <c r="J89" s="26">
        <f t="shared" si="5"/>
        <v>125</v>
      </c>
      <c r="K89" s="26">
        <f t="shared" si="6"/>
        <v>118.7</v>
      </c>
      <c r="L89" s="25">
        <f t="shared" si="7"/>
        <v>919.2</v>
      </c>
    </row>
    <row r="90" spans="1:12" ht="20.45" customHeight="1">
      <c r="A90" s="58" t="s">
        <v>132</v>
      </c>
      <c r="B90" s="58"/>
      <c r="C90" s="58"/>
      <c r="D90" s="58"/>
      <c r="E90" s="58" t="s">
        <v>116</v>
      </c>
      <c r="F90" s="58"/>
      <c r="G90" s="58"/>
      <c r="H90" s="58"/>
      <c r="I90" s="58"/>
      <c r="J90" s="58"/>
      <c r="K90" s="58" t="s">
        <v>117</v>
      </c>
      <c r="L90" s="67">
        <f>SUM(L15:L89)</f>
        <v>24822.559999999994</v>
      </c>
    </row>
    <row r="91" spans="1:12" ht="20.25" customHeight="1">
      <c r="A91" s="58" t="s">
        <v>118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68"/>
    </row>
    <row r="92" spans="1:12" ht="26.25" customHeight="1">
      <c r="A92" s="58" t="s">
        <v>133</v>
      </c>
      <c r="B92" s="58"/>
      <c r="C92" s="58"/>
      <c r="D92" s="58"/>
      <c r="E92" s="59" t="s">
        <v>119</v>
      </c>
      <c r="F92" s="60"/>
      <c r="G92" s="59" t="s">
        <v>120</v>
      </c>
      <c r="H92" s="60"/>
      <c r="I92" s="66" t="s">
        <v>131</v>
      </c>
      <c r="J92" s="66"/>
      <c r="K92" s="66"/>
      <c r="L92" s="66"/>
    </row>
    <row r="93" spans="1:12" ht="26.25" customHeight="1">
      <c r="A93" s="58"/>
      <c r="B93" s="58"/>
      <c r="C93" s="58"/>
      <c r="D93" s="58"/>
      <c r="E93" s="59" t="s">
        <v>121</v>
      </c>
      <c r="F93" s="60"/>
      <c r="G93" s="59" t="s">
        <v>122</v>
      </c>
      <c r="H93" s="60"/>
      <c r="I93" s="66"/>
      <c r="J93" s="66"/>
      <c r="K93" s="66"/>
      <c r="L93" s="66"/>
    </row>
    <row r="94" spans="1:12" ht="26.25" customHeight="1">
      <c r="A94" s="58"/>
      <c r="B94" s="58"/>
      <c r="C94" s="58"/>
      <c r="D94" s="58"/>
      <c r="E94" s="59" t="s">
        <v>123</v>
      </c>
      <c r="F94" s="60"/>
      <c r="G94" s="59" t="s">
        <v>124</v>
      </c>
      <c r="H94" s="60"/>
      <c r="I94" s="66"/>
      <c r="J94" s="66"/>
      <c r="K94" s="66"/>
      <c r="L94" s="66"/>
    </row>
    <row r="95" spans="1:12" ht="14.45" customHeight="1">
      <c r="A95" s="58" t="s">
        <v>134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</row>
    <row r="96" spans="1:12" ht="10.1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</row>
    <row r="97" spans="1:12" ht="23.25" customHeight="1">
      <c r="A97" s="58"/>
      <c r="B97" s="58"/>
      <c r="C97" s="58"/>
      <c r="D97" s="58"/>
      <c r="E97" s="58" t="s">
        <v>130</v>
      </c>
      <c r="F97" s="58"/>
      <c r="G97" s="58"/>
      <c r="H97" s="58"/>
      <c r="I97" s="58"/>
      <c r="J97" s="58"/>
      <c r="K97" s="58"/>
      <c r="L97" s="58"/>
    </row>
    <row r="98" spans="1:12">
      <c r="D98" s="34"/>
    </row>
  </sheetData>
  <mergeCells count="31">
    <mergeCell ref="A1:L4"/>
    <mergeCell ref="A6:L7"/>
    <mergeCell ref="A95:D97"/>
    <mergeCell ref="E95:L96"/>
    <mergeCell ref="A92:D94"/>
    <mergeCell ref="I92:L94"/>
    <mergeCell ref="E90:J91"/>
    <mergeCell ref="G92:H92"/>
    <mergeCell ref="G93:H93"/>
    <mergeCell ref="G94:H94"/>
    <mergeCell ref="E93:F93"/>
    <mergeCell ref="E94:F94"/>
    <mergeCell ref="E97:L97"/>
    <mergeCell ref="K90:K91"/>
    <mergeCell ref="L90:L91"/>
    <mergeCell ref="A13:G13"/>
    <mergeCell ref="I13:L13"/>
    <mergeCell ref="A90:D90"/>
    <mergeCell ref="A91:D91"/>
    <mergeCell ref="E92:F92"/>
    <mergeCell ref="B10:G10"/>
    <mergeCell ref="H10:K10"/>
    <mergeCell ref="B11:G11"/>
    <mergeCell ref="H11:K11"/>
    <mergeCell ref="B12:G12"/>
    <mergeCell ref="H12:K12"/>
    <mergeCell ref="A5:L5"/>
    <mergeCell ref="B8:G8"/>
    <mergeCell ref="H8:K8"/>
    <mergeCell ref="B9:G9"/>
    <mergeCell ref="H9:K9"/>
  </mergeCells>
  <pageMargins left="0.511811024" right="0.511811024" top="0.78740157499999996" bottom="0.78740157499999996" header="0.31496062000000002" footer="0.31496062000000002"/>
  <pageSetup paperSize="9" scale="61" fitToHeight="0" orientation="landscape" horizontalDpi="4294967293" r:id="rId1"/>
  <ignoredErrors>
    <ignoredError sqref="E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activeCell="I5" sqref="I5"/>
    </sheetView>
  </sheetViews>
  <sheetFormatPr defaultColWidth="9" defaultRowHeight="15"/>
  <cols>
    <col min="1" max="1" width="8.140625" customWidth="1"/>
    <col min="2" max="2" width="11.7109375" customWidth="1"/>
    <col min="3" max="3" width="23.28515625" customWidth="1"/>
    <col min="4" max="4" width="6.85546875" style="1" customWidth="1"/>
    <col min="5" max="5" width="7.85546875" style="1" customWidth="1"/>
    <col min="6" max="8" width="7.7109375" customWidth="1"/>
    <col min="9" max="11" width="8.5703125" customWidth="1"/>
    <col min="12" max="12" width="12" customWidth="1"/>
  </cols>
  <sheetData>
    <row r="1" spans="1:12" ht="22.5">
      <c r="A1" s="2" t="s">
        <v>18</v>
      </c>
      <c r="B1" s="3" t="s">
        <v>125</v>
      </c>
      <c r="C1" s="4" t="s">
        <v>126</v>
      </c>
      <c r="D1" s="5" t="s">
        <v>48</v>
      </c>
      <c r="E1" s="5" t="s">
        <v>21</v>
      </c>
      <c r="F1" s="5" t="s">
        <v>22</v>
      </c>
      <c r="G1" s="5" t="s">
        <v>23</v>
      </c>
      <c r="H1" s="5" t="s">
        <v>24</v>
      </c>
      <c r="I1" s="11" t="s">
        <v>26</v>
      </c>
      <c r="J1" s="11" t="s">
        <v>27</v>
      </c>
      <c r="K1" s="11" t="s">
        <v>28</v>
      </c>
      <c r="L1" s="12" t="s">
        <v>29</v>
      </c>
    </row>
    <row r="2" spans="1:12" ht="73.5" customHeight="1">
      <c r="A2" s="6">
        <v>1</v>
      </c>
      <c r="B2" s="6">
        <v>65364</v>
      </c>
      <c r="C2" s="7" t="s">
        <v>127</v>
      </c>
      <c r="D2" s="8" t="s">
        <v>48</v>
      </c>
      <c r="E2" s="8">
        <v>1176</v>
      </c>
      <c r="F2" s="9">
        <v>3.4</v>
      </c>
      <c r="G2" s="9">
        <v>3.62</v>
      </c>
      <c r="H2" s="9">
        <v>3.8</v>
      </c>
      <c r="I2" s="13">
        <f>MIN(F2:H2)</f>
        <v>3.4</v>
      </c>
      <c r="J2" s="13">
        <f>MAX(F2:H2)</f>
        <v>3.8</v>
      </c>
      <c r="K2" s="13">
        <f>AVERAGE(F2:H2)</f>
        <v>3.60666666666667</v>
      </c>
      <c r="L2" s="14">
        <f>SUM(E2*I2)</f>
        <v>3998.4</v>
      </c>
    </row>
    <row r="3" spans="1:12">
      <c r="A3" s="69" t="s">
        <v>117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5">
        <f>SUM(L2)</f>
        <v>3998.4</v>
      </c>
    </row>
    <row r="4" spans="1:12">
      <c r="E4" s="10"/>
    </row>
  </sheetData>
  <mergeCells count="1">
    <mergeCell ref="A3:K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Plan1</vt:lpstr>
      <vt:lpstr>Plan2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LEANDRO PAGLIARI JACOBS</cp:lastModifiedBy>
  <cp:lastPrinted>2026-05-27T16:52:05Z</cp:lastPrinted>
  <dcterms:created xsi:type="dcterms:W3CDTF">2024-08-30T11:15:00Z</dcterms:created>
  <dcterms:modified xsi:type="dcterms:W3CDTF">2026-05-27T20:07:25Z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2FB31B04267A4393BF16CDDEC89BE5F4_13</vt:lpwstr>
  </property>
  <property fmtid="{D5CDD505-2E9C-101B-9397-08002B2CF9AE}" pid="3" name="KSOProductBuildVer">
    <vt:lpwstr>1046-12.9.0.21549</vt:lpwstr>
  </property>
</Properties>
</file>