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CÂMARA 2026\LICITAÇÕES\DISPENSAS\DISPENSA 04-2026 EXPEDIENTE\"/>
    </mc:Choice>
  </mc:AlternateContent>
  <xr:revisionPtr revIDLastSave="0" documentId="13_ncr:1_{209B8B4C-4972-4FB6-976C-DC0A1E81A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i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8" i="1" l="1"/>
  <c r="M49" i="1"/>
  <c r="J17" i="1"/>
  <c r="K17" i="1"/>
  <c r="L17" i="1"/>
  <c r="J18" i="1"/>
  <c r="K18" i="1"/>
  <c r="L18" i="1"/>
  <c r="J19" i="1"/>
  <c r="M19" i="1" s="1"/>
  <c r="K19" i="1"/>
  <c r="L19" i="1"/>
  <c r="J20" i="1"/>
  <c r="M20" i="1" s="1"/>
  <c r="K20" i="1"/>
  <c r="L20" i="1"/>
  <c r="J21" i="1"/>
  <c r="M21" i="1" s="1"/>
  <c r="K21" i="1"/>
  <c r="L21" i="1"/>
  <c r="J22" i="1"/>
  <c r="M22" i="1" s="1"/>
  <c r="K22" i="1"/>
  <c r="L22" i="1"/>
  <c r="J23" i="1"/>
  <c r="M23" i="1" s="1"/>
  <c r="K23" i="1"/>
  <c r="L23" i="1"/>
  <c r="J24" i="1"/>
  <c r="K24" i="1"/>
  <c r="L24" i="1"/>
  <c r="J25" i="1"/>
  <c r="K25" i="1"/>
  <c r="L25" i="1"/>
  <c r="J26" i="1"/>
  <c r="M26" i="1" s="1"/>
  <c r="K26" i="1"/>
  <c r="L26" i="1"/>
  <c r="J27" i="1"/>
  <c r="M27" i="1" s="1"/>
  <c r="K27" i="1"/>
  <c r="L27" i="1"/>
  <c r="J28" i="1"/>
  <c r="M28" i="1" s="1"/>
  <c r="K28" i="1"/>
  <c r="L28" i="1"/>
  <c r="J29" i="1"/>
  <c r="M29" i="1" s="1"/>
  <c r="K29" i="1"/>
  <c r="L29" i="1"/>
  <c r="J30" i="1"/>
  <c r="M30" i="1" s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M36" i="1" s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M41" i="1" s="1"/>
  <c r="K41" i="1"/>
  <c r="L41" i="1"/>
  <c r="J42" i="1"/>
  <c r="M42" i="1" s="1"/>
  <c r="K42" i="1"/>
  <c r="L42" i="1"/>
  <c r="J43" i="1"/>
  <c r="M43" i="1" s="1"/>
  <c r="K43" i="1"/>
  <c r="L43" i="1"/>
  <c r="J44" i="1"/>
  <c r="K44" i="1"/>
  <c r="L44" i="1"/>
  <c r="J45" i="1"/>
  <c r="M45" i="1" s="1"/>
  <c r="M89" i="1" s="1"/>
  <c r="K45" i="1"/>
  <c r="L45" i="1"/>
  <c r="J46" i="1"/>
  <c r="M46" i="1" s="1"/>
  <c r="K46" i="1"/>
  <c r="L46" i="1"/>
  <c r="J47" i="1"/>
  <c r="M47" i="1" s="1"/>
  <c r="K47" i="1"/>
  <c r="L47" i="1"/>
  <c r="J48" i="1"/>
  <c r="M48" i="1" s="1"/>
  <c r="K48" i="1"/>
  <c r="L48" i="1"/>
  <c r="J49" i="1"/>
  <c r="K49" i="1"/>
  <c r="L49" i="1"/>
  <c r="J50" i="1"/>
  <c r="M50" i="1" s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M55" i="1" s="1"/>
  <c r="K55" i="1"/>
  <c r="L55" i="1"/>
  <c r="J56" i="1"/>
  <c r="M56" i="1" s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M62" i="1" s="1"/>
  <c r="K62" i="1"/>
  <c r="L62" i="1"/>
  <c r="J63" i="1"/>
  <c r="K63" i="1"/>
  <c r="L63" i="1"/>
  <c r="J64" i="1"/>
  <c r="K64" i="1"/>
  <c r="L64" i="1"/>
  <c r="J65" i="1"/>
  <c r="K65" i="1"/>
  <c r="L65" i="1"/>
  <c r="J66" i="1"/>
  <c r="M66" i="1" s="1"/>
  <c r="K66" i="1"/>
  <c r="L66" i="1"/>
  <c r="J67" i="1"/>
  <c r="M67" i="1" s="1"/>
  <c r="K67" i="1"/>
  <c r="L67" i="1"/>
  <c r="J68" i="1"/>
  <c r="M68" i="1" s="1"/>
  <c r="K68" i="1"/>
  <c r="L68" i="1"/>
  <c r="J69" i="1"/>
  <c r="M69" i="1" s="1"/>
  <c r="K69" i="1"/>
  <c r="L69" i="1"/>
  <c r="J70" i="1"/>
  <c r="M70" i="1" s="1"/>
  <c r="K70" i="1"/>
  <c r="L70" i="1"/>
  <c r="J71" i="1"/>
  <c r="K71" i="1"/>
  <c r="L71" i="1"/>
  <c r="J72" i="1"/>
  <c r="K72" i="1"/>
  <c r="L72" i="1"/>
  <c r="J73" i="1"/>
  <c r="K73" i="1"/>
  <c r="L73" i="1"/>
  <c r="J74" i="1"/>
  <c r="M74" i="1" s="1"/>
  <c r="K74" i="1"/>
  <c r="L74" i="1"/>
  <c r="J75" i="1"/>
  <c r="M75" i="1" s="1"/>
  <c r="K75" i="1"/>
  <c r="L75" i="1"/>
  <c r="J76" i="1"/>
  <c r="M76" i="1" s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M82" i="1" s="1"/>
  <c r="K82" i="1"/>
  <c r="L82" i="1"/>
  <c r="J83" i="1"/>
  <c r="M83" i="1" s="1"/>
  <c r="K83" i="1"/>
  <c r="L83" i="1"/>
  <c r="J84" i="1"/>
  <c r="M84" i="1" s="1"/>
  <c r="K84" i="1"/>
  <c r="L84" i="1"/>
  <c r="J85" i="1"/>
  <c r="K85" i="1"/>
  <c r="L85" i="1"/>
  <c r="J86" i="1"/>
  <c r="K86" i="1"/>
  <c r="L86" i="1"/>
  <c r="J87" i="1"/>
  <c r="M87" i="1" s="1"/>
  <c r="K87" i="1"/>
  <c r="L87" i="1"/>
  <c r="M88" i="1"/>
  <c r="K88" i="1"/>
  <c r="L88" i="1"/>
  <c r="M16" i="1"/>
  <c r="L16" i="1"/>
  <c r="K16" i="1"/>
  <c r="J16" i="1"/>
  <c r="M18" i="1"/>
  <c r="M25" i="1"/>
  <c r="M32" i="1"/>
  <c r="M33" i="1"/>
  <c r="M34" i="1"/>
  <c r="M35" i="1"/>
  <c r="M38" i="1"/>
  <c r="M39" i="1"/>
  <c r="M40" i="1"/>
  <c r="M52" i="1"/>
  <c r="M53" i="1"/>
  <c r="M54" i="1"/>
  <c r="M58" i="1"/>
  <c r="M59" i="1"/>
  <c r="M60" i="1"/>
  <c r="M61" i="1"/>
  <c r="M63" i="1"/>
  <c r="M64" i="1"/>
  <c r="M65" i="1"/>
  <c r="M71" i="1"/>
  <c r="M72" i="1"/>
  <c r="M73" i="1"/>
  <c r="M77" i="1"/>
  <c r="M78" i="1"/>
  <c r="M79" i="1"/>
  <c r="M80" i="1"/>
  <c r="M81" i="1"/>
  <c r="M86" i="1"/>
  <c r="M17" i="1"/>
  <c r="M44" i="1"/>
  <c r="M31" i="1"/>
  <c r="L3" i="2"/>
  <c r="L2" i="2"/>
  <c r="K2" i="2"/>
  <c r="J2" i="2"/>
  <c r="I2" i="2"/>
  <c r="M85" i="1"/>
  <c r="M57" i="1"/>
  <c r="M51" i="1"/>
  <c r="M37" i="1"/>
  <c r="M24" i="1"/>
</calcChain>
</file>

<file path=xl/sharedStrings.xml><?xml version="1.0" encoding="utf-8"?>
<sst xmlns="http://schemas.openxmlformats.org/spreadsheetml/2006/main" count="211" uniqueCount="132">
  <si>
    <t xml:space="preserve"> MAPA DE APURAÇÃO DE PREÇOS DA PESQUISA DE MERCADO</t>
  </si>
  <si>
    <r>
      <rPr>
        <b/>
        <sz val="12"/>
        <color theme="1"/>
        <rFont val="Times New Roman"/>
        <charset val="134"/>
      </rPr>
      <t xml:space="preserve">OBJETO: </t>
    </r>
    <r>
      <rPr>
        <sz val="12"/>
        <color theme="1"/>
        <rFont val="Times New Roman"/>
        <charset val="134"/>
      </rPr>
      <t>Contratação de fornecedor para fornecimento de materiais de expediente, papelaria e suprimentos de escritório, visando suprir as necessidades operacionais diárias das Unidades Administrativas e Legislativas da Câmara Municipal de São Jorge d'Oeste – PR</t>
    </r>
  </si>
  <si>
    <t>NOME DA EMPRESA</t>
  </si>
  <si>
    <t>CNPJ</t>
  </si>
  <si>
    <t>Data da Cotação</t>
  </si>
  <si>
    <t>COTAÇÃO 1</t>
  </si>
  <si>
    <t>IVANIR TEREZINHA PINNO &amp; CIA LTDA</t>
  </si>
  <si>
    <t>07.388.794/0001-51</t>
  </si>
  <si>
    <t>COTAÇÃO 2</t>
  </si>
  <si>
    <t>BELINKI E SOUZA LTDA</t>
  </si>
  <si>
    <t>08.831.603/0001-47</t>
  </si>
  <si>
    <t>COTAÇÃO 3</t>
  </si>
  <si>
    <t>TABELA DE APURAÇÃO</t>
  </si>
  <si>
    <t>VALOR R$</t>
  </si>
  <si>
    <t>ITEM</t>
  </si>
  <si>
    <t>DESCRIÇÃO</t>
  </si>
  <si>
    <t>MEDIDA</t>
  </si>
  <si>
    <t>QTD</t>
  </si>
  <si>
    <t>COT 1</t>
  </si>
  <si>
    <t>COT 2</t>
  </si>
  <si>
    <t>COT 3</t>
  </si>
  <si>
    <t>MENOR
PREÇO</t>
  </si>
  <si>
    <t>MAIOR
PREÇO</t>
  </si>
  <si>
    <t>MÉDIA
SIMPLES</t>
  </si>
  <si>
    <t>Valor
Global</t>
  </si>
  <si>
    <t>Alfinetes</t>
  </si>
  <si>
    <t>UND</t>
  </si>
  <si>
    <t>Bloco adesivo (04 unid.)</t>
  </si>
  <si>
    <t>Caixa arquivo morto</t>
  </si>
  <si>
    <t>Calculadora de mesa</t>
  </si>
  <si>
    <t>Caneta esferográfica</t>
  </si>
  <si>
    <t>CAIXA</t>
  </si>
  <si>
    <t>Caneta marca-texto</t>
  </si>
  <si>
    <t>Caneta marcador permanente</t>
  </si>
  <si>
    <t>Clips para papel 2/0</t>
  </si>
  <si>
    <t>Clips para papel 3/0</t>
  </si>
  <si>
    <t>Clips para papel 4/0</t>
  </si>
  <si>
    <t>Clips para papel 6/0</t>
  </si>
  <si>
    <t>Clips para papel 8/0</t>
  </si>
  <si>
    <t>Cola branca (110g)</t>
  </si>
  <si>
    <t>Envelope Saco (185mm x 245mm)</t>
  </si>
  <si>
    <t>Envelope Saco A4 (229mm x 324mm)</t>
  </si>
  <si>
    <t>Envelope Pequeno (A9)</t>
  </si>
  <si>
    <t>Fita adesiva larga (Rolo)</t>
  </si>
  <si>
    <t>ROLO</t>
  </si>
  <si>
    <t>Fita adesiva dupla face</t>
  </si>
  <si>
    <t>Grampeador de mesa (26/6)</t>
  </si>
  <si>
    <t>Grampo 26/06</t>
  </si>
  <si>
    <t>Grampo plástico tipo "Trilho"</t>
  </si>
  <si>
    <t>Lápis preto (Grafite)</t>
  </si>
  <si>
    <t>Livro Ata (50 folhas)</t>
  </si>
  <si>
    <t>Livro Ata (100 folhas)</t>
  </si>
  <si>
    <t>Papel Sulfite A4 Branco (Caixa)</t>
  </si>
  <si>
    <r>
      <rPr>
        <sz val="12"/>
        <color rgb="FF1F1F1F"/>
        <rFont val="Times New Roman"/>
        <charset val="134"/>
      </rPr>
      <t xml:space="preserve">Papel Sulfite A4 </t>
    </r>
    <r>
      <rPr>
        <sz val="12"/>
        <color rgb="FFFF0000"/>
        <rFont val="Times New Roman"/>
        <charset val="134"/>
      </rPr>
      <t xml:space="preserve">Colorido </t>
    </r>
    <r>
      <rPr>
        <sz val="12"/>
        <color rgb="FF1F1F1F"/>
        <rFont val="Times New Roman"/>
        <charset val="134"/>
      </rPr>
      <t>(Caixa)</t>
    </r>
  </si>
  <si>
    <t>Papel Fotográfico A4 (Glossy/Brilhante)</t>
  </si>
  <si>
    <t>PACOTE</t>
  </si>
  <si>
    <t>Pasta tipo Folder (Aba Elástico)</t>
  </si>
  <si>
    <t>Pasta Plástica (Tamanho Ofício)</t>
  </si>
  <si>
    <t>Pasta A4 com Dobra (Apresentação)</t>
  </si>
  <si>
    <t>Pen Drive (64GB)</t>
  </si>
  <si>
    <t>Prendedor de papel (Binder) 32mm</t>
  </si>
  <si>
    <t>Prendedor de papel (Binder) 41mm</t>
  </si>
  <si>
    <t>Calendário de Mesa (Ano Corrente)</t>
  </si>
  <si>
    <t>Régua 30cm (Plástica)</t>
  </si>
  <si>
    <t>Rolo de Etiqueta Autoadesiva (GR5)</t>
  </si>
  <si>
    <t>Pilha Alcalina AAA (Palito)</t>
  </si>
  <si>
    <t>Pilha Alcalina AA</t>
  </si>
  <si>
    <t>Bateria 9V Alcalina (Microfone Sem Fio)</t>
  </si>
  <si>
    <t>Pilha Recarregável AA</t>
  </si>
  <si>
    <t>Cabo Extensão USB (Macho/Fêmea)</t>
  </si>
  <si>
    <t>Cabo Extensão HDMI (Macho/Fêmea)</t>
  </si>
  <si>
    <t>Apontador com Depósito</t>
  </si>
  <si>
    <t>Estilete Largo (18mm)</t>
  </si>
  <si>
    <t>Borracha Branca (nº 40)</t>
  </si>
  <si>
    <t>Tesoura de Escritório (25cm)</t>
  </si>
  <si>
    <t>Moldura para Certificado/Foto (A4)</t>
  </si>
  <si>
    <t>Agenda Permanente (Capa Dura)</t>
  </si>
  <si>
    <t>Livro Protocolo de Correspondências</t>
  </si>
  <si>
    <t>Quadro Branco Magnético (Médio)</t>
  </si>
  <si>
    <t>Marcador para Quadro Branco (Recarregável)</t>
  </si>
  <si>
    <t>Tinta para Reabastecimento de Marcador (Quadro Branco)</t>
  </si>
  <si>
    <t>Apagador para Quadro Branco (Magnético)</t>
  </si>
  <si>
    <t>Limpador de Telas (Screen Cleaner) Spray</t>
  </si>
  <si>
    <t>Pano de Microfibra de Alta Densidade</t>
  </si>
  <si>
    <t>Caneta Corretiva (Ponta Metálica)</t>
  </si>
  <si>
    <t>Extrator de Grampos (Tipo Espátula)</t>
  </si>
  <si>
    <t>Perfurador de Papel (2 furos) com Régua</t>
  </si>
  <si>
    <t>Organizador de Mesa (Multiuso)</t>
  </si>
  <si>
    <t>Organizador de Documentos Triplo (A4)</t>
  </si>
  <si>
    <t>Tecido Não Tecido (TNT)</t>
  </si>
  <si>
    <t>METRO</t>
  </si>
  <si>
    <t>Cola Instantânea (Universal)</t>
  </si>
  <si>
    <t>Filtro de Linha / Régua (06 Tomadas)</t>
  </si>
  <si>
    <t>Adaptador de Tomada Triplo (Benjamin/T)</t>
  </si>
  <si>
    <t>Prancheta A4 (MDF ou Acrílico)</t>
  </si>
  <si>
    <t>Tinta para Carimbo (Autoentintável e Manual)</t>
  </si>
  <si>
    <t>Árvore de Natal Artificial (Pinheiro)</t>
  </si>
  <si>
    <t>Cordão de LED (Pisca-Pisca) Bivolt</t>
  </si>
  <si>
    <t>Kit Ornamentos (Bolas e Ponteira)</t>
  </si>
  <si>
    <t>KIT</t>
  </si>
  <si>
    <t>Cascata de LED (Uso Externo/Interno)</t>
  </si>
  <si>
    <t>Guirlanda Natalina Extra Luxo</t>
  </si>
  <si>
    <t>Arranjo Natalino de Mesa (Centro)</t>
  </si>
  <si>
    <t>Enfeite de Mesa (Boneco Temático)</t>
  </si>
  <si>
    <t xml:space="preserve">Responsavel pela cotação </t>
  </si>
  <si>
    <t>APROVAÇÃO:</t>
  </si>
  <si>
    <t>TOTAL:</t>
  </si>
  <si>
    <t>ADRIANA ROJAHN DAL PUPO</t>
  </si>
  <si>
    <t>OBS.:  FOI REALIZADO PESQUISA DE PREÇO EM EMPRESAS DO MUNICÍPIO DE SÃO JORGE D'OESTE E REGIÃO E FOI ADOTADO CRITERIO DE APURAÇÃO DE MENOR PREÇO ENTRE OS ORÇAMENTOS.</t>
  </si>
  <si>
    <t>[   ] COMPRA DIRETA</t>
  </si>
  <si>
    <t>[   ] PREGÃO</t>
  </si>
  <si>
    <t>[   ] CONTRATO</t>
  </si>
  <si>
    <t>[ ]CONCORRÊNCIA</t>
  </si>
  <si>
    <t>[  X  ] DISPENSA</t>
  </si>
  <si>
    <t>[   ] OUTRO</t>
  </si>
  <si>
    <t>ASSINATURA DO RESPONSAVEL</t>
  </si>
  <si>
    <t>CÓD EQUIPLANO</t>
  </si>
  <si>
    <t>DESCRIÇÃO DE PRODUTOS</t>
  </si>
  <si>
    <t>Blocos de cupons contendo 100 folhas por bloco, com medida por folha de 14x10cm, com impressão frente e verso.</t>
  </si>
  <si>
    <t>LIVRARIA E PAPELARIA DOIS VIZINHOS</t>
  </si>
  <si>
    <t>26.387.445/0001-60</t>
  </si>
  <si>
    <t>COTAÇÃO 4</t>
  </si>
  <si>
    <t>COT 4</t>
  </si>
  <si>
    <t>APROVAÇÃO DIRETOR:</t>
  </si>
  <si>
    <t>INDIANARA CARNIEL DA SILVA LTDA</t>
  </si>
  <si>
    <t>37.028.312/0001-13</t>
  </si>
  <si>
    <t>COTAÇÃO 5</t>
  </si>
  <si>
    <t>COT 5</t>
  </si>
  <si>
    <t>COTAÇÃO EM INTERNET</t>
  </si>
  <si>
    <t>São Jorge D'Oeste, 20 de Maio de 2026.</t>
  </si>
  <si>
    <t>Utilizado a média de três ou mais preços da Internet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</si>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</sst>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&quot;00&quot;.&quot;000&quot;.&quot;000&quot;/&quot;0000\-00\ "/>
    <numFmt numFmtId="165" formatCode="&quot;R$&quot;\ #,##0.00"/>
  </numFmts>
  <fonts count="17">
    <font>
      <sz val="11"/>
      <color theme="1"/>
      <name val="Calibri"/>
      <charset val="134"/>
      <scheme val="minor"/>
    </font>
    <font>
      <b/>
      <sz val="8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b/>
      <sz val="8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1F1F1F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Calibri"/>
      <charset val="134"/>
      <scheme val="minor"/>
    </font>
    <font>
      <sz val="12"/>
      <color rgb="FF1F1F1F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E9FCE4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3" fontId="3" fillId="4" borderId="1" xfId="1" applyFont="1" applyFill="1" applyBorder="1" applyAlignment="1">
      <alignment horizontal="center" vertical="top"/>
    </xf>
    <xf numFmtId="0" fontId="0" fillId="0" borderId="0" xfId="1" applyNumberFormat="1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top"/>
    </xf>
    <xf numFmtId="43" fontId="3" fillId="0" borderId="1" xfId="0" applyNumberFormat="1" applyFont="1" applyBorder="1" applyAlignment="1">
      <alignment horizontal="center" vertical="top"/>
    </xf>
    <xf numFmtId="43" fontId="5" fillId="0" borderId="1" xfId="0" applyNumberFormat="1" applyFont="1" applyBorder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justify" wrapText="1"/>
    </xf>
    <xf numFmtId="165" fontId="8" fillId="7" borderId="1" xfId="0" applyNumberFormat="1" applyFont="1" applyFill="1" applyBorder="1" applyAlignment="1">
      <alignment horizontal="center" vertical="justify" wrapText="1"/>
    </xf>
    <xf numFmtId="165" fontId="14" fillId="7" borderId="1" xfId="0" applyNumberFormat="1" applyFont="1" applyFill="1" applyBorder="1" applyAlignment="1">
      <alignment horizontal="center" vertical="justify" wrapText="1"/>
    </xf>
    <xf numFmtId="165" fontId="14" fillId="0" borderId="1" xfId="0" applyNumberFormat="1" applyFont="1" applyBorder="1" applyAlignment="1">
      <alignment horizontal="center" vertical="justify" wrapText="1"/>
    </xf>
    <xf numFmtId="165" fontId="10" fillId="0" borderId="5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justify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76200</xdr:rowOff>
    </xdr:from>
    <xdr:to>
      <xdr:col>7</xdr:col>
      <xdr:colOff>310184</xdr:colOff>
      <xdr:row>3</xdr:row>
      <xdr:rowOff>283265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76200"/>
          <a:ext cx="9796780" cy="80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"/>
  <sheetViews>
    <sheetView tabSelected="1" zoomScale="115" zoomScaleNormal="115" workbookViewId="0">
      <selection activeCell="E96" sqref="A1:M96"/>
    </sheetView>
  </sheetViews>
  <sheetFormatPr defaultColWidth="8.85546875" defaultRowHeight="15.75"/>
  <cols>
    <col min="1" max="1" width="15.42578125" style="17" customWidth="1"/>
    <col min="2" max="2" width="53.85546875" style="17" customWidth="1"/>
    <col min="3" max="3" width="12.7109375" style="17" customWidth="1"/>
    <col min="4" max="4" width="7.42578125" style="17" customWidth="1"/>
    <col min="5" max="9" width="21" style="37" customWidth="1"/>
    <col min="10" max="13" width="15.85546875" style="17" customWidth="1"/>
    <col min="14" max="16384" width="8.85546875" style="17"/>
  </cols>
  <sheetData>
    <row r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41.2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1.25" customHeight="1">
      <c r="A6" s="60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23.2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31.5">
      <c r="A8" s="19"/>
      <c r="B8" s="46" t="s">
        <v>2</v>
      </c>
      <c r="C8" s="47"/>
      <c r="D8" s="47"/>
      <c r="E8" s="47"/>
      <c r="F8" s="47"/>
      <c r="G8" s="47"/>
      <c r="H8" s="47"/>
      <c r="I8" s="48"/>
      <c r="J8" s="67" t="s">
        <v>3</v>
      </c>
      <c r="K8" s="67"/>
      <c r="L8" s="67"/>
      <c r="M8" s="28" t="s">
        <v>4</v>
      </c>
    </row>
    <row r="9" spans="1:13" ht="20.25" customHeight="1">
      <c r="A9" s="20" t="s">
        <v>5</v>
      </c>
      <c r="B9" s="49" t="s">
        <v>6</v>
      </c>
      <c r="C9" s="50"/>
      <c r="D9" s="50"/>
      <c r="E9" s="50"/>
      <c r="F9" s="50"/>
      <c r="G9" s="50"/>
      <c r="H9" s="50"/>
      <c r="I9" s="51"/>
      <c r="J9" s="68" t="s">
        <v>7</v>
      </c>
      <c r="K9" s="68"/>
      <c r="L9" s="68"/>
      <c r="M9" s="29">
        <v>46140</v>
      </c>
    </row>
    <row r="10" spans="1:13" ht="20.25" customHeight="1">
      <c r="A10" s="20" t="s">
        <v>8</v>
      </c>
      <c r="B10" s="49" t="s">
        <v>9</v>
      </c>
      <c r="C10" s="50"/>
      <c r="D10" s="50"/>
      <c r="E10" s="50"/>
      <c r="F10" s="50"/>
      <c r="G10" s="50"/>
      <c r="H10" s="50"/>
      <c r="I10" s="51"/>
      <c r="J10" s="68" t="s">
        <v>10</v>
      </c>
      <c r="K10" s="68"/>
      <c r="L10" s="68"/>
      <c r="M10" s="29">
        <v>46140</v>
      </c>
    </row>
    <row r="11" spans="1:13" ht="20.25" customHeight="1">
      <c r="A11" s="20" t="s">
        <v>11</v>
      </c>
      <c r="B11" s="52" t="s">
        <v>119</v>
      </c>
      <c r="C11" s="53"/>
      <c r="D11" s="53"/>
      <c r="E11" s="53"/>
      <c r="F11" s="53"/>
      <c r="G11" s="53"/>
      <c r="H11" s="53"/>
      <c r="I11" s="54"/>
      <c r="J11" s="69" t="s">
        <v>120</v>
      </c>
      <c r="K11" s="68"/>
      <c r="L11" s="68"/>
      <c r="M11" s="29">
        <v>46141</v>
      </c>
    </row>
    <row r="12" spans="1:13" ht="20.25" customHeight="1">
      <c r="A12" s="20" t="s">
        <v>121</v>
      </c>
      <c r="B12" s="52" t="s">
        <v>124</v>
      </c>
      <c r="C12" s="53"/>
      <c r="D12" s="53"/>
      <c r="E12" s="53"/>
      <c r="F12" s="53"/>
      <c r="G12" s="53"/>
      <c r="H12" s="53"/>
      <c r="I12" s="54"/>
      <c r="J12" s="43" t="s">
        <v>125</v>
      </c>
      <c r="K12" s="44"/>
      <c r="L12" s="45"/>
      <c r="M12" s="29">
        <v>46161</v>
      </c>
    </row>
    <row r="13" spans="1:13" ht="20.25" customHeight="1">
      <c r="A13" s="20" t="s">
        <v>126</v>
      </c>
      <c r="B13" s="52" t="s">
        <v>128</v>
      </c>
      <c r="C13" s="53"/>
      <c r="D13" s="53"/>
      <c r="E13" s="53"/>
      <c r="F13" s="53"/>
      <c r="G13" s="53"/>
      <c r="H13" s="53"/>
      <c r="I13" s="54"/>
      <c r="J13" s="43" t="s">
        <v>130</v>
      </c>
      <c r="K13" s="44"/>
      <c r="L13" s="45"/>
      <c r="M13" s="29">
        <v>46162</v>
      </c>
    </row>
    <row r="14" spans="1:13" ht="23.25" customHeight="1">
      <c r="A14" s="46" t="s">
        <v>12</v>
      </c>
      <c r="B14" s="47"/>
      <c r="C14" s="47"/>
      <c r="D14" s="47"/>
      <c r="E14" s="47"/>
      <c r="F14" s="47"/>
      <c r="G14" s="47"/>
      <c r="H14" s="47"/>
      <c r="I14" s="48"/>
      <c r="J14" s="67" t="s">
        <v>13</v>
      </c>
      <c r="K14" s="67"/>
      <c r="L14" s="67"/>
      <c r="M14" s="67"/>
    </row>
    <row r="15" spans="1:13" ht="31.5">
      <c r="A15" s="21" t="s">
        <v>14</v>
      </c>
      <c r="B15" s="21" t="s">
        <v>15</v>
      </c>
      <c r="C15" s="21" t="s">
        <v>16</v>
      </c>
      <c r="D15" s="21" t="s">
        <v>17</v>
      </c>
      <c r="E15" s="33" t="s">
        <v>18</v>
      </c>
      <c r="F15" s="33" t="s">
        <v>19</v>
      </c>
      <c r="G15" s="33" t="s">
        <v>20</v>
      </c>
      <c r="H15" s="33" t="s">
        <v>122</v>
      </c>
      <c r="I15" s="33" t="s">
        <v>127</v>
      </c>
      <c r="J15" s="21" t="s">
        <v>21</v>
      </c>
      <c r="K15" s="21" t="s">
        <v>22</v>
      </c>
      <c r="L15" s="21" t="s">
        <v>23</v>
      </c>
      <c r="M15" s="21" t="s">
        <v>24</v>
      </c>
    </row>
    <row r="16" spans="1:13" ht="16.5" customHeight="1">
      <c r="A16" s="22">
        <v>1</v>
      </c>
      <c r="B16" s="23" t="s">
        <v>25</v>
      </c>
      <c r="C16" s="23" t="s">
        <v>26</v>
      </c>
      <c r="D16" s="23">
        <v>2</v>
      </c>
      <c r="E16" s="34">
        <v>7.89</v>
      </c>
      <c r="F16" s="34">
        <v>8</v>
      </c>
      <c r="G16" s="34">
        <v>9.9</v>
      </c>
      <c r="H16" s="34">
        <v>7.95</v>
      </c>
      <c r="I16" s="34"/>
      <c r="J16" s="24">
        <f>MIN(E16:I16)</f>
        <v>7.89</v>
      </c>
      <c r="K16" s="24">
        <f>MAX(E16:I16)</f>
        <v>9.9</v>
      </c>
      <c r="L16" s="24">
        <f>AVERAGE(E16:I16)</f>
        <v>8.4350000000000005</v>
      </c>
      <c r="M16" s="30">
        <f>SUM(D16*J16)</f>
        <v>15.78</v>
      </c>
    </row>
    <row r="17" spans="1:13" ht="16.5" customHeight="1">
      <c r="A17" s="21">
        <v>2</v>
      </c>
      <c r="B17" s="18" t="s">
        <v>27</v>
      </c>
      <c r="C17" s="25" t="s">
        <v>26</v>
      </c>
      <c r="D17" s="25">
        <v>10</v>
      </c>
      <c r="E17" s="35">
        <v>8.91</v>
      </c>
      <c r="F17" s="35">
        <v>3.9</v>
      </c>
      <c r="G17" s="35">
        <v>6.95</v>
      </c>
      <c r="H17" s="35">
        <v>9.5</v>
      </c>
      <c r="I17" s="35"/>
      <c r="J17" s="26">
        <f t="shared" ref="J17:J80" si="0">MIN(E17:I17)</f>
        <v>3.9</v>
      </c>
      <c r="K17" s="26">
        <f t="shared" ref="K17:K80" si="1">MAX(E17:I17)</f>
        <v>9.5</v>
      </c>
      <c r="L17" s="26">
        <f t="shared" ref="L17:L80" si="2">AVERAGE(E17:I17)</f>
        <v>7.3150000000000004</v>
      </c>
      <c r="M17" s="31">
        <f t="shared" ref="M17:M80" si="3">SUM(D17*J17)</f>
        <v>39</v>
      </c>
    </row>
    <row r="18" spans="1:13" ht="16.5" customHeight="1">
      <c r="A18" s="22">
        <v>3</v>
      </c>
      <c r="B18" s="27" t="s">
        <v>28</v>
      </c>
      <c r="C18" s="23" t="s">
        <v>26</v>
      </c>
      <c r="D18" s="23">
        <v>80</v>
      </c>
      <c r="E18" s="34">
        <v>4.95</v>
      </c>
      <c r="F18" s="34">
        <v>2.9</v>
      </c>
      <c r="G18" s="34">
        <v>4.5</v>
      </c>
      <c r="H18" s="34">
        <v>5.25</v>
      </c>
      <c r="I18" s="34"/>
      <c r="J18" s="24">
        <f t="shared" si="0"/>
        <v>2.9</v>
      </c>
      <c r="K18" s="24">
        <f t="shared" si="1"/>
        <v>5.25</v>
      </c>
      <c r="L18" s="24">
        <f t="shared" si="2"/>
        <v>4.4000000000000004</v>
      </c>
      <c r="M18" s="30">
        <f t="shared" si="3"/>
        <v>232</v>
      </c>
    </row>
    <row r="19" spans="1:13" ht="16.5" customHeight="1">
      <c r="A19" s="21">
        <v>4</v>
      </c>
      <c r="B19" s="25" t="s">
        <v>29</v>
      </c>
      <c r="C19" s="25" t="s">
        <v>26</v>
      </c>
      <c r="D19" s="25">
        <v>4</v>
      </c>
      <c r="E19" s="35">
        <v>24.72</v>
      </c>
      <c r="F19" s="35">
        <v>25</v>
      </c>
      <c r="G19" s="35">
        <v>29.9</v>
      </c>
      <c r="H19" s="35">
        <v>28</v>
      </c>
      <c r="I19" s="35"/>
      <c r="J19" s="26">
        <f t="shared" si="0"/>
        <v>24.72</v>
      </c>
      <c r="K19" s="26">
        <f t="shared" si="1"/>
        <v>29.9</v>
      </c>
      <c r="L19" s="26">
        <f t="shared" si="2"/>
        <v>26.905000000000001</v>
      </c>
      <c r="M19" s="31">
        <f t="shared" si="3"/>
        <v>98.88</v>
      </c>
    </row>
    <row r="20" spans="1:13" ht="16.5" customHeight="1">
      <c r="A20" s="22">
        <v>5</v>
      </c>
      <c r="B20" s="23" t="s">
        <v>30</v>
      </c>
      <c r="C20" s="23" t="s">
        <v>31</v>
      </c>
      <c r="D20" s="23">
        <v>5</v>
      </c>
      <c r="E20" s="34">
        <v>63.91</v>
      </c>
      <c r="F20" s="34">
        <v>34.9</v>
      </c>
      <c r="G20" s="34">
        <v>65.900000000000006</v>
      </c>
      <c r="H20" s="34">
        <v>65</v>
      </c>
      <c r="I20" s="34"/>
      <c r="J20" s="24">
        <f t="shared" si="0"/>
        <v>34.9</v>
      </c>
      <c r="K20" s="24">
        <f t="shared" si="1"/>
        <v>65.900000000000006</v>
      </c>
      <c r="L20" s="24">
        <f t="shared" si="2"/>
        <v>57.427500000000002</v>
      </c>
      <c r="M20" s="30">
        <f t="shared" si="3"/>
        <v>174.5</v>
      </c>
    </row>
    <row r="21" spans="1:13" ht="16.5" customHeight="1">
      <c r="A21" s="21">
        <v>6</v>
      </c>
      <c r="B21" s="25" t="s">
        <v>32</v>
      </c>
      <c r="C21" s="25" t="s">
        <v>31</v>
      </c>
      <c r="D21" s="25">
        <v>3</v>
      </c>
      <c r="E21" s="35">
        <v>27.71</v>
      </c>
      <c r="F21" s="35">
        <v>12</v>
      </c>
      <c r="G21" s="35">
        <v>17.899999999999999</v>
      </c>
      <c r="H21" s="35">
        <v>27.9</v>
      </c>
      <c r="I21" s="35"/>
      <c r="J21" s="26">
        <f t="shared" si="0"/>
        <v>12</v>
      </c>
      <c r="K21" s="26">
        <f t="shared" si="1"/>
        <v>27.9</v>
      </c>
      <c r="L21" s="26">
        <f t="shared" si="2"/>
        <v>21.377499999999998</v>
      </c>
      <c r="M21" s="31">
        <f t="shared" si="3"/>
        <v>36</v>
      </c>
    </row>
    <row r="22" spans="1:13" ht="16.5" customHeight="1">
      <c r="A22" s="22">
        <v>7</v>
      </c>
      <c r="B22" s="23" t="s">
        <v>33</v>
      </c>
      <c r="C22" s="23" t="s">
        <v>26</v>
      </c>
      <c r="D22" s="23">
        <v>5</v>
      </c>
      <c r="E22" s="34">
        <v>8.61</v>
      </c>
      <c r="F22" s="34">
        <v>2.9</v>
      </c>
      <c r="G22" s="34">
        <v>4.5</v>
      </c>
      <c r="H22" s="34">
        <v>9.75</v>
      </c>
      <c r="I22" s="34"/>
      <c r="J22" s="24">
        <f t="shared" si="0"/>
        <v>2.9</v>
      </c>
      <c r="K22" s="24">
        <f t="shared" si="1"/>
        <v>9.75</v>
      </c>
      <c r="L22" s="24">
        <f t="shared" si="2"/>
        <v>6.4399999999999995</v>
      </c>
      <c r="M22" s="30">
        <f t="shared" si="3"/>
        <v>14.5</v>
      </c>
    </row>
    <row r="23" spans="1:13" ht="16.5" customHeight="1">
      <c r="A23" s="21">
        <v>8</v>
      </c>
      <c r="B23" s="25" t="s">
        <v>34</v>
      </c>
      <c r="C23" s="25" t="s">
        <v>31</v>
      </c>
      <c r="D23" s="25">
        <v>5</v>
      </c>
      <c r="E23" s="35">
        <v>4.93</v>
      </c>
      <c r="F23" s="35">
        <v>2.9</v>
      </c>
      <c r="G23" s="35">
        <v>3</v>
      </c>
      <c r="H23" s="35">
        <v>5</v>
      </c>
      <c r="I23" s="35"/>
      <c r="J23" s="26">
        <f t="shared" si="0"/>
        <v>2.9</v>
      </c>
      <c r="K23" s="26">
        <f t="shared" si="1"/>
        <v>5</v>
      </c>
      <c r="L23" s="26">
        <f t="shared" si="2"/>
        <v>3.9575</v>
      </c>
      <c r="M23" s="31">
        <f t="shared" si="3"/>
        <v>14.5</v>
      </c>
    </row>
    <row r="24" spans="1:13" ht="16.5" customHeight="1">
      <c r="A24" s="22">
        <v>9</v>
      </c>
      <c r="B24" s="23" t="s">
        <v>35</v>
      </c>
      <c r="C24" s="23" t="s">
        <v>31</v>
      </c>
      <c r="D24" s="23">
        <v>5</v>
      </c>
      <c r="E24" s="34">
        <v>4.93</v>
      </c>
      <c r="F24" s="34">
        <v>2.9</v>
      </c>
      <c r="G24" s="34">
        <v>3</v>
      </c>
      <c r="H24" s="34">
        <v>5</v>
      </c>
      <c r="I24" s="34"/>
      <c r="J24" s="24">
        <f t="shared" si="0"/>
        <v>2.9</v>
      </c>
      <c r="K24" s="24">
        <f t="shared" si="1"/>
        <v>5</v>
      </c>
      <c r="L24" s="24">
        <f t="shared" si="2"/>
        <v>3.9575</v>
      </c>
      <c r="M24" s="30">
        <f t="shared" si="3"/>
        <v>14.5</v>
      </c>
    </row>
    <row r="25" spans="1:13" ht="16.5" customHeight="1">
      <c r="A25" s="21">
        <v>10</v>
      </c>
      <c r="B25" s="25" t="s">
        <v>36</v>
      </c>
      <c r="C25" s="25" t="s">
        <v>31</v>
      </c>
      <c r="D25" s="25">
        <v>5</v>
      </c>
      <c r="E25" s="35">
        <v>4.93</v>
      </c>
      <c r="F25" s="35">
        <v>3.9</v>
      </c>
      <c r="G25" s="35">
        <v>3</v>
      </c>
      <c r="H25" s="35">
        <v>5</v>
      </c>
      <c r="I25" s="35"/>
      <c r="J25" s="26">
        <f t="shared" si="0"/>
        <v>3</v>
      </c>
      <c r="K25" s="26">
        <f t="shared" si="1"/>
        <v>5</v>
      </c>
      <c r="L25" s="26">
        <f t="shared" si="2"/>
        <v>4.2074999999999996</v>
      </c>
      <c r="M25" s="31">
        <f t="shared" si="3"/>
        <v>15</v>
      </c>
    </row>
    <row r="26" spans="1:13" ht="16.5" customHeight="1">
      <c r="A26" s="22">
        <v>11</v>
      </c>
      <c r="B26" s="27" t="s">
        <v>37</v>
      </c>
      <c r="C26" s="23" t="s">
        <v>31</v>
      </c>
      <c r="D26" s="23">
        <v>5</v>
      </c>
      <c r="E26" s="34">
        <v>4.93</v>
      </c>
      <c r="F26" s="34">
        <v>3.9</v>
      </c>
      <c r="G26" s="34">
        <v>4</v>
      </c>
      <c r="H26" s="34">
        <v>5</v>
      </c>
      <c r="I26" s="34"/>
      <c r="J26" s="24">
        <f t="shared" si="0"/>
        <v>3.9</v>
      </c>
      <c r="K26" s="24">
        <f t="shared" si="1"/>
        <v>5</v>
      </c>
      <c r="L26" s="24">
        <f t="shared" si="2"/>
        <v>4.4574999999999996</v>
      </c>
      <c r="M26" s="30">
        <f t="shared" si="3"/>
        <v>19.5</v>
      </c>
    </row>
    <row r="27" spans="1:13" ht="16.5" customHeight="1">
      <c r="A27" s="21">
        <v>12</v>
      </c>
      <c r="B27" s="25" t="s">
        <v>38</v>
      </c>
      <c r="C27" s="25" t="s">
        <v>31</v>
      </c>
      <c r="D27" s="25">
        <v>8</v>
      </c>
      <c r="E27" s="35">
        <v>4.93</v>
      </c>
      <c r="F27" s="35">
        <v>3.9</v>
      </c>
      <c r="G27" s="35">
        <v>4</v>
      </c>
      <c r="H27" s="35">
        <v>5</v>
      </c>
      <c r="I27" s="35"/>
      <c r="J27" s="26">
        <f t="shared" si="0"/>
        <v>3.9</v>
      </c>
      <c r="K27" s="26">
        <f t="shared" si="1"/>
        <v>5</v>
      </c>
      <c r="L27" s="26">
        <f t="shared" si="2"/>
        <v>4.4574999999999996</v>
      </c>
      <c r="M27" s="31">
        <f t="shared" si="3"/>
        <v>31.2</v>
      </c>
    </row>
    <row r="28" spans="1:13" ht="16.5" customHeight="1">
      <c r="A28" s="22">
        <v>13</v>
      </c>
      <c r="B28" s="27" t="s">
        <v>39</v>
      </c>
      <c r="C28" s="23" t="s">
        <v>26</v>
      </c>
      <c r="D28" s="23">
        <v>2</v>
      </c>
      <c r="E28" s="34">
        <v>12.69</v>
      </c>
      <c r="F28" s="34">
        <v>2.9</v>
      </c>
      <c r="G28" s="34">
        <v>12.95</v>
      </c>
      <c r="H28" s="34">
        <v>13.25</v>
      </c>
      <c r="I28" s="34"/>
      <c r="J28" s="24">
        <f t="shared" si="0"/>
        <v>2.9</v>
      </c>
      <c r="K28" s="24">
        <f t="shared" si="1"/>
        <v>13.25</v>
      </c>
      <c r="L28" s="24">
        <f t="shared" si="2"/>
        <v>10.4475</v>
      </c>
      <c r="M28" s="30">
        <f t="shared" si="3"/>
        <v>5.8</v>
      </c>
    </row>
    <row r="29" spans="1:13" ht="16.5" customHeight="1">
      <c r="A29" s="21">
        <v>14</v>
      </c>
      <c r="B29" s="25" t="s">
        <v>40</v>
      </c>
      <c r="C29" s="25" t="s">
        <v>26</v>
      </c>
      <c r="D29" s="25">
        <v>50</v>
      </c>
      <c r="E29" s="35">
        <v>0.7</v>
      </c>
      <c r="F29" s="35">
        <v>1</v>
      </c>
      <c r="G29" s="35">
        <v>0.35</v>
      </c>
      <c r="H29" s="35">
        <v>0.75</v>
      </c>
      <c r="I29" s="35"/>
      <c r="J29" s="26">
        <f t="shared" si="0"/>
        <v>0.35</v>
      </c>
      <c r="K29" s="26">
        <f t="shared" si="1"/>
        <v>1</v>
      </c>
      <c r="L29" s="26">
        <f t="shared" si="2"/>
        <v>0.7</v>
      </c>
      <c r="M29" s="31">
        <f t="shared" si="3"/>
        <v>17.5</v>
      </c>
    </row>
    <row r="30" spans="1:13" ht="16.5" customHeight="1">
      <c r="A30" s="22">
        <v>15</v>
      </c>
      <c r="B30" s="23" t="s">
        <v>41</v>
      </c>
      <c r="C30" s="23" t="s">
        <v>26</v>
      </c>
      <c r="D30" s="23">
        <v>50</v>
      </c>
      <c r="E30" s="34">
        <v>1.43</v>
      </c>
      <c r="F30" s="34">
        <v>1</v>
      </c>
      <c r="G30" s="34">
        <v>1.25</v>
      </c>
      <c r="H30" s="34">
        <v>1.5</v>
      </c>
      <c r="I30" s="34"/>
      <c r="J30" s="24">
        <f t="shared" si="0"/>
        <v>1</v>
      </c>
      <c r="K30" s="24">
        <f t="shared" si="1"/>
        <v>1.5</v>
      </c>
      <c r="L30" s="24">
        <f t="shared" si="2"/>
        <v>1.2949999999999999</v>
      </c>
      <c r="M30" s="30">
        <f t="shared" si="3"/>
        <v>50</v>
      </c>
    </row>
    <row r="31" spans="1:13" ht="16.5" customHeight="1">
      <c r="A31" s="21">
        <v>16</v>
      </c>
      <c r="B31" s="25" t="s">
        <v>42</v>
      </c>
      <c r="C31" s="25" t="s">
        <v>26</v>
      </c>
      <c r="D31" s="25">
        <v>50</v>
      </c>
      <c r="E31" s="35">
        <v>0.41</v>
      </c>
      <c r="F31" s="35">
        <v>0.5</v>
      </c>
      <c r="G31" s="35">
        <v>0.5</v>
      </c>
      <c r="H31" s="35">
        <v>0.45</v>
      </c>
      <c r="I31" s="35"/>
      <c r="J31" s="26">
        <f t="shared" si="0"/>
        <v>0.41</v>
      </c>
      <c r="K31" s="26">
        <f t="shared" si="1"/>
        <v>0.5</v>
      </c>
      <c r="L31" s="26">
        <f t="shared" si="2"/>
        <v>0.46499999999999997</v>
      </c>
      <c r="M31" s="31">
        <f t="shared" si="3"/>
        <v>20.5</v>
      </c>
    </row>
    <row r="32" spans="1:13" ht="16.5" customHeight="1">
      <c r="A32" s="22">
        <v>17</v>
      </c>
      <c r="B32" s="23" t="s">
        <v>43</v>
      </c>
      <c r="C32" s="23" t="s">
        <v>44</v>
      </c>
      <c r="D32" s="23">
        <v>10</v>
      </c>
      <c r="E32" s="34">
        <v>4.95</v>
      </c>
      <c r="F32" s="34">
        <v>4.5</v>
      </c>
      <c r="G32" s="34">
        <v>5.99</v>
      </c>
      <c r="H32" s="34">
        <v>6</v>
      </c>
      <c r="I32" s="34"/>
      <c r="J32" s="24">
        <f t="shared" si="0"/>
        <v>4.5</v>
      </c>
      <c r="K32" s="24">
        <f t="shared" si="1"/>
        <v>6</v>
      </c>
      <c r="L32" s="24">
        <f t="shared" si="2"/>
        <v>5.3599999999999994</v>
      </c>
      <c r="M32" s="30">
        <f t="shared" si="3"/>
        <v>45</v>
      </c>
    </row>
    <row r="33" spans="1:13" ht="16.5" customHeight="1">
      <c r="A33" s="21">
        <v>18</v>
      </c>
      <c r="B33" s="25" t="s">
        <v>45</v>
      </c>
      <c r="C33" s="25" t="s">
        <v>44</v>
      </c>
      <c r="D33" s="25">
        <v>5</v>
      </c>
      <c r="E33" s="35">
        <v>9.89</v>
      </c>
      <c r="F33" s="35">
        <v>6.9</v>
      </c>
      <c r="G33" s="35">
        <v>12.95</v>
      </c>
      <c r="H33" s="35">
        <v>10</v>
      </c>
      <c r="I33" s="35"/>
      <c r="J33" s="26">
        <f t="shared" si="0"/>
        <v>6.9</v>
      </c>
      <c r="K33" s="26">
        <f t="shared" si="1"/>
        <v>12.95</v>
      </c>
      <c r="L33" s="26">
        <f t="shared" si="2"/>
        <v>9.9349999999999987</v>
      </c>
      <c r="M33" s="31">
        <f t="shared" si="3"/>
        <v>34.5</v>
      </c>
    </row>
    <row r="34" spans="1:13" ht="16.5" customHeight="1">
      <c r="A34" s="22">
        <v>19</v>
      </c>
      <c r="B34" s="23" t="s">
        <v>46</v>
      </c>
      <c r="C34" s="23" t="s">
        <v>26</v>
      </c>
      <c r="D34" s="23">
        <v>3</v>
      </c>
      <c r="E34" s="34">
        <v>14.91</v>
      </c>
      <c r="F34" s="34">
        <v>13.9</v>
      </c>
      <c r="G34" s="34">
        <v>17.899999999999999</v>
      </c>
      <c r="H34" s="34">
        <v>15.25</v>
      </c>
      <c r="I34" s="34"/>
      <c r="J34" s="24">
        <f t="shared" si="0"/>
        <v>13.9</v>
      </c>
      <c r="K34" s="24">
        <f t="shared" si="1"/>
        <v>17.899999999999999</v>
      </c>
      <c r="L34" s="24">
        <f t="shared" si="2"/>
        <v>15.49</v>
      </c>
      <c r="M34" s="30">
        <f t="shared" si="3"/>
        <v>41.7</v>
      </c>
    </row>
    <row r="35" spans="1:13" ht="16.5" customHeight="1">
      <c r="A35" s="21">
        <v>20</v>
      </c>
      <c r="B35" s="25" t="s">
        <v>47</v>
      </c>
      <c r="C35" s="25" t="s">
        <v>31</v>
      </c>
      <c r="D35" s="25">
        <v>5</v>
      </c>
      <c r="E35" s="35">
        <v>12.71</v>
      </c>
      <c r="F35" s="35">
        <v>3.9</v>
      </c>
      <c r="G35" s="35">
        <v>5.99</v>
      </c>
      <c r="H35" s="35">
        <v>13.25</v>
      </c>
      <c r="I35" s="35"/>
      <c r="J35" s="26">
        <f t="shared" si="0"/>
        <v>3.9</v>
      </c>
      <c r="K35" s="26">
        <f t="shared" si="1"/>
        <v>13.25</v>
      </c>
      <c r="L35" s="26">
        <f t="shared" si="2"/>
        <v>8.9625000000000004</v>
      </c>
      <c r="M35" s="31">
        <f t="shared" si="3"/>
        <v>19.5</v>
      </c>
    </row>
    <row r="36" spans="1:13" ht="16.5" customHeight="1">
      <c r="A36" s="22">
        <v>21</v>
      </c>
      <c r="B36" s="23" t="s">
        <v>48</v>
      </c>
      <c r="C36" s="23" t="s">
        <v>31</v>
      </c>
      <c r="D36" s="23">
        <v>5</v>
      </c>
      <c r="E36" s="34">
        <v>16.73</v>
      </c>
      <c r="F36" s="34">
        <v>15</v>
      </c>
      <c r="G36" s="34">
        <v>20</v>
      </c>
      <c r="H36" s="34">
        <v>17</v>
      </c>
      <c r="I36" s="34"/>
      <c r="J36" s="24">
        <f t="shared" si="0"/>
        <v>15</v>
      </c>
      <c r="K36" s="24">
        <f t="shared" si="1"/>
        <v>20</v>
      </c>
      <c r="L36" s="24">
        <f t="shared" si="2"/>
        <v>17.182500000000001</v>
      </c>
      <c r="M36" s="30">
        <f t="shared" si="3"/>
        <v>75</v>
      </c>
    </row>
    <row r="37" spans="1:13" ht="16.5" customHeight="1">
      <c r="A37" s="21">
        <v>22</v>
      </c>
      <c r="B37" s="25" t="s">
        <v>49</v>
      </c>
      <c r="C37" s="25" t="s">
        <v>31</v>
      </c>
      <c r="D37" s="25">
        <v>1</v>
      </c>
      <c r="E37" s="38">
        <v>89.24</v>
      </c>
      <c r="F37" s="38">
        <v>38</v>
      </c>
      <c r="G37" s="35">
        <v>35.9</v>
      </c>
      <c r="H37" s="35">
        <v>99.9</v>
      </c>
      <c r="I37" s="35"/>
      <c r="J37" s="26">
        <f t="shared" si="0"/>
        <v>35.9</v>
      </c>
      <c r="K37" s="26">
        <f t="shared" si="1"/>
        <v>99.9</v>
      </c>
      <c r="L37" s="26">
        <f t="shared" si="2"/>
        <v>65.759999999999991</v>
      </c>
      <c r="M37" s="31">
        <f t="shared" si="3"/>
        <v>35.9</v>
      </c>
    </row>
    <row r="38" spans="1:13" ht="16.5" customHeight="1">
      <c r="A38" s="22">
        <v>23</v>
      </c>
      <c r="B38" s="23" t="s">
        <v>50</v>
      </c>
      <c r="C38" s="23" t="s">
        <v>26</v>
      </c>
      <c r="D38" s="23">
        <v>2</v>
      </c>
      <c r="E38" s="39">
        <v>15.89</v>
      </c>
      <c r="F38" s="39">
        <v>9.8000000000000007</v>
      </c>
      <c r="G38" s="34">
        <v>19.899999999999999</v>
      </c>
      <c r="H38" s="34">
        <v>15.9</v>
      </c>
      <c r="I38" s="34"/>
      <c r="J38" s="24">
        <f t="shared" si="0"/>
        <v>9.8000000000000007</v>
      </c>
      <c r="K38" s="24">
        <f t="shared" si="1"/>
        <v>19.899999999999999</v>
      </c>
      <c r="L38" s="24">
        <f t="shared" si="2"/>
        <v>15.3725</v>
      </c>
      <c r="M38" s="30">
        <f t="shared" si="3"/>
        <v>19.600000000000001</v>
      </c>
    </row>
    <row r="39" spans="1:13" ht="16.5" customHeight="1">
      <c r="A39" s="21">
        <v>24</v>
      </c>
      <c r="B39" s="25" t="s">
        <v>51</v>
      </c>
      <c r="C39" s="25" t="s">
        <v>26</v>
      </c>
      <c r="D39" s="25">
        <v>5</v>
      </c>
      <c r="E39" s="38">
        <v>24.78</v>
      </c>
      <c r="F39" s="38">
        <v>12.9</v>
      </c>
      <c r="G39" s="35">
        <v>39.9</v>
      </c>
      <c r="H39" s="35">
        <v>25.25</v>
      </c>
      <c r="I39" s="35"/>
      <c r="J39" s="26">
        <f t="shared" si="0"/>
        <v>12.9</v>
      </c>
      <c r="K39" s="26">
        <f t="shared" si="1"/>
        <v>39.9</v>
      </c>
      <c r="L39" s="26">
        <f t="shared" si="2"/>
        <v>25.7075</v>
      </c>
      <c r="M39" s="31">
        <f t="shared" si="3"/>
        <v>64.5</v>
      </c>
    </row>
    <row r="40" spans="1:13" ht="16.5" customHeight="1">
      <c r="A40" s="22">
        <v>25</v>
      </c>
      <c r="B40" s="23" t="s">
        <v>52</v>
      </c>
      <c r="C40" s="23" t="s">
        <v>31</v>
      </c>
      <c r="D40" s="23">
        <v>20</v>
      </c>
      <c r="E40" s="39">
        <v>318.70999999999998</v>
      </c>
      <c r="F40" s="39">
        <v>289</v>
      </c>
      <c r="G40" s="34">
        <v>249</v>
      </c>
      <c r="H40" s="34">
        <v>330</v>
      </c>
      <c r="I40" s="34"/>
      <c r="J40" s="24">
        <f t="shared" si="0"/>
        <v>249</v>
      </c>
      <c r="K40" s="24">
        <f t="shared" si="1"/>
        <v>330</v>
      </c>
      <c r="L40" s="24">
        <f t="shared" si="2"/>
        <v>296.67750000000001</v>
      </c>
      <c r="M40" s="30">
        <f t="shared" si="3"/>
        <v>4980</v>
      </c>
    </row>
    <row r="41" spans="1:13" ht="16.5" customHeight="1">
      <c r="A41" s="21">
        <v>26</v>
      </c>
      <c r="B41" s="25" t="s">
        <v>53</v>
      </c>
      <c r="C41" s="25" t="s">
        <v>31</v>
      </c>
      <c r="D41" s="25">
        <v>5</v>
      </c>
      <c r="E41" s="38">
        <v>474.79</v>
      </c>
      <c r="F41" s="38">
        <v>380</v>
      </c>
      <c r="G41" s="35">
        <v>349</v>
      </c>
      <c r="H41" s="35">
        <v>490</v>
      </c>
      <c r="I41" s="35"/>
      <c r="J41" s="26">
        <f t="shared" si="0"/>
        <v>349</v>
      </c>
      <c r="K41" s="26">
        <f t="shared" si="1"/>
        <v>490</v>
      </c>
      <c r="L41" s="26">
        <f t="shared" si="2"/>
        <v>423.44749999999999</v>
      </c>
      <c r="M41" s="31">
        <f t="shared" si="3"/>
        <v>1745</v>
      </c>
    </row>
    <row r="42" spans="1:13" ht="16.5" customHeight="1">
      <c r="A42" s="22">
        <v>27</v>
      </c>
      <c r="B42" s="23" t="s">
        <v>54</v>
      </c>
      <c r="C42" s="23" t="s">
        <v>55</v>
      </c>
      <c r="D42" s="23">
        <v>5</v>
      </c>
      <c r="E42" s="39">
        <v>32.03</v>
      </c>
      <c r="F42" s="39">
        <v>12</v>
      </c>
      <c r="G42" s="34">
        <v>24.9</v>
      </c>
      <c r="H42" s="34">
        <v>35</v>
      </c>
      <c r="I42" s="34"/>
      <c r="J42" s="24">
        <f t="shared" si="0"/>
        <v>12</v>
      </c>
      <c r="K42" s="24">
        <f t="shared" si="1"/>
        <v>35</v>
      </c>
      <c r="L42" s="24">
        <f t="shared" si="2"/>
        <v>25.982500000000002</v>
      </c>
      <c r="M42" s="30">
        <f t="shared" si="3"/>
        <v>60</v>
      </c>
    </row>
    <row r="43" spans="1:13" ht="16.5" customHeight="1">
      <c r="A43" s="21">
        <v>28</v>
      </c>
      <c r="B43" s="25" t="s">
        <v>56</v>
      </c>
      <c r="C43" s="25" t="s">
        <v>26</v>
      </c>
      <c r="D43" s="25">
        <v>50</v>
      </c>
      <c r="E43" s="38">
        <v>2.91</v>
      </c>
      <c r="F43" s="38">
        <v>2.9</v>
      </c>
      <c r="G43" s="36">
        <v>3.5</v>
      </c>
      <c r="H43" s="36">
        <v>3</v>
      </c>
      <c r="I43" s="36"/>
      <c r="J43" s="26">
        <f t="shared" si="0"/>
        <v>2.9</v>
      </c>
      <c r="K43" s="26">
        <f t="shared" si="1"/>
        <v>3.5</v>
      </c>
      <c r="L43" s="26">
        <f t="shared" si="2"/>
        <v>3.0775000000000001</v>
      </c>
      <c r="M43" s="31">
        <f t="shared" si="3"/>
        <v>145</v>
      </c>
    </row>
    <row r="44" spans="1:13" ht="16.5" customHeight="1">
      <c r="A44" s="22">
        <v>29</v>
      </c>
      <c r="B44" s="23" t="s">
        <v>57</v>
      </c>
      <c r="C44" s="23" t="s">
        <v>26</v>
      </c>
      <c r="D44" s="23">
        <v>10</v>
      </c>
      <c r="E44" s="39">
        <v>1.19</v>
      </c>
      <c r="F44" s="40">
        <v>1</v>
      </c>
      <c r="G44" s="34">
        <v>4.49</v>
      </c>
      <c r="H44" s="34">
        <v>1.25</v>
      </c>
      <c r="I44" s="34"/>
      <c r="J44" s="24">
        <f t="shared" si="0"/>
        <v>1</v>
      </c>
      <c r="K44" s="24">
        <f t="shared" si="1"/>
        <v>4.49</v>
      </c>
      <c r="L44" s="24">
        <f t="shared" si="2"/>
        <v>1.9824999999999999</v>
      </c>
      <c r="M44" s="30">
        <f t="shared" si="3"/>
        <v>10</v>
      </c>
    </row>
    <row r="45" spans="1:13" ht="16.5" customHeight="1">
      <c r="A45" s="21">
        <v>30</v>
      </c>
      <c r="B45" s="25" t="s">
        <v>58</v>
      </c>
      <c r="C45" s="25" t="s">
        <v>26</v>
      </c>
      <c r="D45" s="25">
        <v>200</v>
      </c>
      <c r="E45" s="38">
        <v>3.19</v>
      </c>
      <c r="F45" s="41">
        <v>2.9</v>
      </c>
      <c r="G45" s="35" t="s">
        <v>131</v>
      </c>
      <c r="H45" s="35">
        <v>3.25</v>
      </c>
      <c r="I45" s="35"/>
      <c r="J45" s="26">
        <f t="shared" si="0"/>
        <v>2.9</v>
      </c>
      <c r="K45" s="26">
        <f t="shared" si="1"/>
        <v>3.25</v>
      </c>
      <c r="L45" s="26">
        <f t="shared" si="2"/>
        <v>3.1133333333333333</v>
      </c>
      <c r="M45" s="31">
        <f t="shared" si="3"/>
        <v>580</v>
      </c>
    </row>
    <row r="46" spans="1:13" ht="16.5" customHeight="1">
      <c r="A46" s="22">
        <v>31</v>
      </c>
      <c r="B46" s="23" t="s">
        <v>59</v>
      </c>
      <c r="C46" s="23" t="s">
        <v>26</v>
      </c>
      <c r="D46" s="23">
        <v>5</v>
      </c>
      <c r="E46" s="39">
        <v>97.35</v>
      </c>
      <c r="F46" s="40">
        <v>95</v>
      </c>
      <c r="G46" s="34">
        <v>99.9</v>
      </c>
      <c r="H46" s="34">
        <v>98.9</v>
      </c>
      <c r="I46" s="34"/>
      <c r="J46" s="24">
        <f t="shared" si="0"/>
        <v>95</v>
      </c>
      <c r="K46" s="24">
        <f t="shared" si="1"/>
        <v>99.9</v>
      </c>
      <c r="L46" s="24">
        <f t="shared" si="2"/>
        <v>97.787499999999994</v>
      </c>
      <c r="M46" s="30">
        <f t="shared" si="3"/>
        <v>475</v>
      </c>
    </row>
    <row r="47" spans="1:13" ht="16.5" customHeight="1">
      <c r="A47" s="21">
        <v>32</v>
      </c>
      <c r="B47" s="25" t="s">
        <v>60</v>
      </c>
      <c r="C47" s="25" t="s">
        <v>31</v>
      </c>
      <c r="D47" s="25">
        <v>8</v>
      </c>
      <c r="E47" s="38">
        <v>17.68</v>
      </c>
      <c r="F47" s="41">
        <v>12</v>
      </c>
      <c r="G47" s="35">
        <v>34.9</v>
      </c>
      <c r="H47" s="35">
        <v>18.5</v>
      </c>
      <c r="I47" s="35"/>
      <c r="J47" s="26">
        <f t="shared" si="0"/>
        <v>12</v>
      </c>
      <c r="K47" s="26">
        <f t="shared" si="1"/>
        <v>34.9</v>
      </c>
      <c r="L47" s="26">
        <f t="shared" si="2"/>
        <v>20.77</v>
      </c>
      <c r="M47" s="31">
        <f t="shared" si="3"/>
        <v>96</v>
      </c>
    </row>
    <row r="48" spans="1:13" ht="16.5" customHeight="1">
      <c r="A48" s="22">
        <v>33</v>
      </c>
      <c r="B48" s="23" t="s">
        <v>61</v>
      </c>
      <c r="C48" s="23" t="s">
        <v>31</v>
      </c>
      <c r="D48" s="23">
        <v>8</v>
      </c>
      <c r="E48" s="39">
        <v>28.05</v>
      </c>
      <c r="F48" s="40">
        <v>20</v>
      </c>
      <c r="G48" s="34">
        <v>39.9</v>
      </c>
      <c r="H48" s="34">
        <v>30</v>
      </c>
      <c r="I48" s="34"/>
      <c r="J48" s="24">
        <f t="shared" si="0"/>
        <v>20</v>
      </c>
      <c r="K48" s="24">
        <f t="shared" si="1"/>
        <v>39.9</v>
      </c>
      <c r="L48" s="24">
        <f t="shared" si="2"/>
        <v>29.487499999999997</v>
      </c>
      <c r="M48" s="30">
        <f t="shared" si="3"/>
        <v>160</v>
      </c>
    </row>
    <row r="49" spans="1:13" ht="16.5" customHeight="1">
      <c r="A49" s="21">
        <v>34</v>
      </c>
      <c r="B49" s="25" t="s">
        <v>62</v>
      </c>
      <c r="C49" s="25" t="s">
        <v>26</v>
      </c>
      <c r="D49" s="25">
        <v>18</v>
      </c>
      <c r="E49" s="38">
        <v>64.790000000000006</v>
      </c>
      <c r="F49" s="41"/>
      <c r="G49" s="35"/>
      <c r="H49" s="35">
        <v>79.900000000000006</v>
      </c>
      <c r="I49" s="35">
        <v>191.57</v>
      </c>
      <c r="J49" s="26">
        <f t="shared" si="0"/>
        <v>64.790000000000006</v>
      </c>
      <c r="K49" s="26">
        <f t="shared" si="1"/>
        <v>191.57</v>
      </c>
      <c r="L49" s="26">
        <f t="shared" si="2"/>
        <v>112.08666666666666</v>
      </c>
      <c r="M49" s="31">
        <f>SUM(D49*J49)</f>
        <v>1166.22</v>
      </c>
    </row>
    <row r="50" spans="1:13" ht="16.5" customHeight="1">
      <c r="A50" s="22">
        <v>35</v>
      </c>
      <c r="B50" s="23" t="s">
        <v>63</v>
      </c>
      <c r="C50" s="23" t="s">
        <v>26</v>
      </c>
      <c r="D50" s="23">
        <v>5</v>
      </c>
      <c r="E50" s="39">
        <v>3.25</v>
      </c>
      <c r="F50" s="40">
        <v>1</v>
      </c>
      <c r="G50" s="34">
        <v>2.99</v>
      </c>
      <c r="H50" s="34">
        <v>4</v>
      </c>
      <c r="I50" s="34"/>
      <c r="J50" s="24">
        <f t="shared" si="0"/>
        <v>1</v>
      </c>
      <c r="K50" s="24">
        <f t="shared" si="1"/>
        <v>4</v>
      </c>
      <c r="L50" s="24">
        <f t="shared" si="2"/>
        <v>2.81</v>
      </c>
      <c r="M50" s="30">
        <f t="shared" si="3"/>
        <v>5</v>
      </c>
    </row>
    <row r="51" spans="1:13" ht="16.5" customHeight="1">
      <c r="A51" s="21">
        <v>36</v>
      </c>
      <c r="B51" s="25" t="s">
        <v>64</v>
      </c>
      <c r="C51" s="25" t="s">
        <v>44</v>
      </c>
      <c r="D51" s="25">
        <v>2</v>
      </c>
      <c r="E51" s="38">
        <v>44.91</v>
      </c>
      <c r="F51" s="38">
        <v>44</v>
      </c>
      <c r="G51" s="35">
        <v>59.9</v>
      </c>
      <c r="H51" s="35">
        <v>45</v>
      </c>
      <c r="I51" s="35"/>
      <c r="J51" s="26">
        <f t="shared" si="0"/>
        <v>44</v>
      </c>
      <c r="K51" s="26">
        <f t="shared" si="1"/>
        <v>59.9</v>
      </c>
      <c r="L51" s="26">
        <f t="shared" si="2"/>
        <v>48.452500000000001</v>
      </c>
      <c r="M51" s="31">
        <f t="shared" si="3"/>
        <v>88</v>
      </c>
    </row>
    <row r="52" spans="1:13" ht="16.5" customHeight="1">
      <c r="A52" s="22">
        <v>37</v>
      </c>
      <c r="B52" s="23" t="s">
        <v>65</v>
      </c>
      <c r="C52" s="23" t="s">
        <v>26</v>
      </c>
      <c r="D52" s="23">
        <v>30</v>
      </c>
      <c r="E52" s="39">
        <v>9.7100000000000009</v>
      </c>
      <c r="F52" s="39">
        <v>9.8000000000000007</v>
      </c>
      <c r="G52" s="34">
        <v>5.99</v>
      </c>
      <c r="H52" s="34">
        <v>12</v>
      </c>
      <c r="I52" s="34"/>
      <c r="J52" s="24">
        <f t="shared" si="0"/>
        <v>5.99</v>
      </c>
      <c r="K52" s="24">
        <f t="shared" si="1"/>
        <v>12</v>
      </c>
      <c r="L52" s="24">
        <f t="shared" si="2"/>
        <v>9.375</v>
      </c>
      <c r="M52" s="30">
        <f t="shared" si="3"/>
        <v>179.70000000000002</v>
      </c>
    </row>
    <row r="53" spans="1:13" ht="16.5" customHeight="1">
      <c r="A53" s="21">
        <v>38</v>
      </c>
      <c r="B53" s="25" t="s">
        <v>66</v>
      </c>
      <c r="C53" s="25" t="s">
        <v>26</v>
      </c>
      <c r="D53" s="25">
        <v>30</v>
      </c>
      <c r="E53" s="38">
        <v>9.7100000000000009</v>
      </c>
      <c r="F53" s="38">
        <v>9.8000000000000007</v>
      </c>
      <c r="G53" s="35">
        <v>5.99</v>
      </c>
      <c r="H53" s="35">
        <v>12</v>
      </c>
      <c r="I53" s="35"/>
      <c r="J53" s="26">
        <f t="shared" si="0"/>
        <v>5.99</v>
      </c>
      <c r="K53" s="26">
        <f t="shared" si="1"/>
        <v>12</v>
      </c>
      <c r="L53" s="26">
        <f t="shared" si="2"/>
        <v>9.375</v>
      </c>
      <c r="M53" s="31">
        <f t="shared" si="3"/>
        <v>179.70000000000002</v>
      </c>
    </row>
    <row r="54" spans="1:13" ht="16.5" customHeight="1">
      <c r="A54" s="22">
        <v>39</v>
      </c>
      <c r="B54" s="23" t="s">
        <v>67</v>
      </c>
      <c r="C54" s="23" t="s">
        <v>26</v>
      </c>
      <c r="D54" s="23">
        <v>15</v>
      </c>
      <c r="E54" s="39">
        <v>14.73</v>
      </c>
      <c r="F54" s="39">
        <v>12</v>
      </c>
      <c r="G54" s="34">
        <v>16</v>
      </c>
      <c r="H54" s="34">
        <v>20</v>
      </c>
      <c r="I54" s="34"/>
      <c r="J54" s="24">
        <f t="shared" si="0"/>
        <v>12</v>
      </c>
      <c r="K54" s="24">
        <f t="shared" si="1"/>
        <v>20</v>
      </c>
      <c r="L54" s="24">
        <f t="shared" si="2"/>
        <v>15.682500000000001</v>
      </c>
      <c r="M54" s="30">
        <f t="shared" si="3"/>
        <v>180</v>
      </c>
    </row>
    <row r="55" spans="1:13" ht="16.5" customHeight="1">
      <c r="A55" s="21">
        <v>40</v>
      </c>
      <c r="B55" s="18" t="s">
        <v>68</v>
      </c>
      <c r="C55" s="25" t="s">
        <v>26</v>
      </c>
      <c r="D55" s="25">
        <v>18</v>
      </c>
      <c r="E55" s="38">
        <v>37.39</v>
      </c>
      <c r="F55" s="38">
        <v>44</v>
      </c>
      <c r="G55" s="35">
        <v>39.9</v>
      </c>
      <c r="H55" s="35">
        <v>65</v>
      </c>
      <c r="I55" s="35"/>
      <c r="J55" s="26">
        <f t="shared" si="0"/>
        <v>37.39</v>
      </c>
      <c r="K55" s="26">
        <f t="shared" si="1"/>
        <v>65</v>
      </c>
      <c r="L55" s="26">
        <f t="shared" si="2"/>
        <v>46.572499999999998</v>
      </c>
      <c r="M55" s="31">
        <f t="shared" si="3"/>
        <v>673.02</v>
      </c>
    </row>
    <row r="56" spans="1:13" ht="16.5" customHeight="1">
      <c r="A56" s="22">
        <v>41</v>
      </c>
      <c r="B56" s="27" t="s">
        <v>69</v>
      </c>
      <c r="C56" s="23" t="s">
        <v>26</v>
      </c>
      <c r="D56" s="23">
        <v>5</v>
      </c>
      <c r="E56" s="39">
        <v>15.78</v>
      </c>
      <c r="F56" s="39">
        <v>20</v>
      </c>
      <c r="G56" s="34"/>
      <c r="H56" s="34">
        <v>15.8</v>
      </c>
      <c r="I56" s="34"/>
      <c r="J56" s="24">
        <f t="shared" si="0"/>
        <v>15.78</v>
      </c>
      <c r="K56" s="24">
        <f t="shared" si="1"/>
        <v>20</v>
      </c>
      <c r="L56" s="24">
        <f t="shared" si="2"/>
        <v>17.193333333333332</v>
      </c>
      <c r="M56" s="30">
        <f t="shared" si="3"/>
        <v>78.899999999999991</v>
      </c>
    </row>
    <row r="57" spans="1:13" ht="16.5" customHeight="1">
      <c r="A57" s="21">
        <v>42</v>
      </c>
      <c r="B57" s="18" t="s">
        <v>70</v>
      </c>
      <c r="C57" s="25" t="s">
        <v>26</v>
      </c>
      <c r="D57" s="25">
        <v>5</v>
      </c>
      <c r="E57" s="38">
        <v>25.73</v>
      </c>
      <c r="F57" s="38">
        <v>35</v>
      </c>
      <c r="G57" s="35"/>
      <c r="H57" s="35">
        <v>29.9</v>
      </c>
      <c r="I57" s="35"/>
      <c r="J57" s="26">
        <f t="shared" si="0"/>
        <v>25.73</v>
      </c>
      <c r="K57" s="26">
        <f t="shared" si="1"/>
        <v>35</v>
      </c>
      <c r="L57" s="26">
        <f t="shared" si="2"/>
        <v>30.209999999999997</v>
      </c>
      <c r="M57" s="31">
        <f t="shared" si="3"/>
        <v>128.65</v>
      </c>
    </row>
    <row r="58" spans="1:13" ht="16.5" customHeight="1">
      <c r="A58" s="22">
        <v>43</v>
      </c>
      <c r="B58" s="23" t="s">
        <v>71</v>
      </c>
      <c r="C58" s="23" t="s">
        <v>26</v>
      </c>
      <c r="D58" s="23">
        <v>5</v>
      </c>
      <c r="E58" s="39">
        <v>4.91</v>
      </c>
      <c r="F58" s="39">
        <v>2</v>
      </c>
      <c r="G58" s="34">
        <v>1.5</v>
      </c>
      <c r="H58" s="34">
        <v>5</v>
      </c>
      <c r="I58" s="34"/>
      <c r="J58" s="24">
        <f t="shared" si="0"/>
        <v>1.5</v>
      </c>
      <c r="K58" s="24">
        <f t="shared" si="1"/>
        <v>5</v>
      </c>
      <c r="L58" s="24">
        <f t="shared" si="2"/>
        <v>3.3525</v>
      </c>
      <c r="M58" s="30">
        <f t="shared" si="3"/>
        <v>7.5</v>
      </c>
    </row>
    <row r="59" spans="1:13" ht="16.5" customHeight="1">
      <c r="A59" s="21">
        <v>44</v>
      </c>
      <c r="B59" s="18" t="s">
        <v>72</v>
      </c>
      <c r="C59" s="25" t="s">
        <v>26</v>
      </c>
      <c r="D59" s="25">
        <v>5</v>
      </c>
      <c r="E59" s="38">
        <v>6.91</v>
      </c>
      <c r="F59" s="38">
        <v>2</v>
      </c>
      <c r="G59" s="35">
        <v>3.95</v>
      </c>
      <c r="H59" s="35">
        <v>7</v>
      </c>
      <c r="I59" s="35"/>
      <c r="J59" s="26">
        <f t="shared" si="0"/>
        <v>2</v>
      </c>
      <c r="K59" s="26">
        <f t="shared" si="1"/>
        <v>7</v>
      </c>
      <c r="L59" s="26">
        <f t="shared" si="2"/>
        <v>4.9649999999999999</v>
      </c>
      <c r="M59" s="31">
        <f t="shared" si="3"/>
        <v>10</v>
      </c>
    </row>
    <row r="60" spans="1:13" ht="16.5" customHeight="1">
      <c r="A60" s="22">
        <v>45</v>
      </c>
      <c r="B60" s="23" t="s">
        <v>73</v>
      </c>
      <c r="C60" s="23" t="s">
        <v>26</v>
      </c>
      <c r="D60" s="23">
        <v>5</v>
      </c>
      <c r="E60" s="39">
        <v>0.94</v>
      </c>
      <c r="F60" s="39">
        <v>1.5</v>
      </c>
      <c r="G60" s="34">
        <v>1</v>
      </c>
      <c r="H60" s="34">
        <v>1.25</v>
      </c>
      <c r="I60" s="34"/>
      <c r="J60" s="24">
        <f t="shared" si="0"/>
        <v>0.94</v>
      </c>
      <c r="K60" s="24">
        <f t="shared" si="1"/>
        <v>1.5</v>
      </c>
      <c r="L60" s="24">
        <f t="shared" si="2"/>
        <v>1.1724999999999999</v>
      </c>
      <c r="M60" s="30">
        <f t="shared" si="3"/>
        <v>4.6999999999999993</v>
      </c>
    </row>
    <row r="61" spans="1:13" ht="16.5" customHeight="1">
      <c r="A61" s="21">
        <v>46</v>
      </c>
      <c r="B61" s="18" t="s">
        <v>74</v>
      </c>
      <c r="C61" s="25" t="s">
        <v>26</v>
      </c>
      <c r="D61" s="25">
        <v>5</v>
      </c>
      <c r="E61" s="38">
        <v>28.16</v>
      </c>
      <c r="F61" s="38">
        <v>14</v>
      </c>
      <c r="G61" s="35">
        <v>24.9</v>
      </c>
      <c r="H61" s="35">
        <v>28.5</v>
      </c>
      <c r="I61" s="35"/>
      <c r="J61" s="26">
        <f t="shared" si="0"/>
        <v>14</v>
      </c>
      <c r="K61" s="26">
        <f t="shared" si="1"/>
        <v>28.5</v>
      </c>
      <c r="L61" s="26">
        <f t="shared" si="2"/>
        <v>23.89</v>
      </c>
      <c r="M61" s="31">
        <f t="shared" si="3"/>
        <v>70</v>
      </c>
    </row>
    <row r="62" spans="1:13" ht="16.5" customHeight="1">
      <c r="A62" s="22">
        <v>47</v>
      </c>
      <c r="B62" s="27" t="s">
        <v>75</v>
      </c>
      <c r="C62" s="23" t="s">
        <v>26</v>
      </c>
      <c r="D62" s="23">
        <v>20</v>
      </c>
      <c r="E62" s="39">
        <v>22.16</v>
      </c>
      <c r="F62" s="39"/>
      <c r="G62" s="34"/>
      <c r="H62" s="34">
        <v>23.9</v>
      </c>
      <c r="I62" s="34">
        <v>39.380000000000003</v>
      </c>
      <c r="J62" s="24">
        <f t="shared" si="0"/>
        <v>22.16</v>
      </c>
      <c r="K62" s="24">
        <f t="shared" si="1"/>
        <v>39.380000000000003</v>
      </c>
      <c r="L62" s="24">
        <f t="shared" si="2"/>
        <v>28.48</v>
      </c>
      <c r="M62" s="30">
        <f t="shared" si="3"/>
        <v>443.2</v>
      </c>
    </row>
    <row r="63" spans="1:13" ht="16.5" customHeight="1">
      <c r="A63" s="21">
        <v>48</v>
      </c>
      <c r="B63" s="25" t="s">
        <v>76</v>
      </c>
      <c r="C63" s="25" t="s">
        <v>26</v>
      </c>
      <c r="D63" s="25">
        <v>15</v>
      </c>
      <c r="E63" s="38">
        <v>56.1</v>
      </c>
      <c r="F63" s="38"/>
      <c r="G63" s="35">
        <v>24.9</v>
      </c>
      <c r="H63" s="35">
        <v>57.5</v>
      </c>
      <c r="I63" s="35"/>
      <c r="J63" s="26">
        <f t="shared" si="0"/>
        <v>24.9</v>
      </c>
      <c r="K63" s="26">
        <f t="shared" si="1"/>
        <v>57.5</v>
      </c>
      <c r="L63" s="26">
        <f t="shared" si="2"/>
        <v>46.166666666666664</v>
      </c>
      <c r="M63" s="31">
        <f t="shared" si="3"/>
        <v>373.5</v>
      </c>
    </row>
    <row r="64" spans="1:13" ht="16.5" customHeight="1">
      <c r="A64" s="22">
        <v>49</v>
      </c>
      <c r="B64" s="27" t="s">
        <v>77</v>
      </c>
      <c r="C64" s="23" t="s">
        <v>26</v>
      </c>
      <c r="D64" s="23">
        <v>2</v>
      </c>
      <c r="E64" s="39">
        <v>13.17</v>
      </c>
      <c r="F64" s="39">
        <v>12</v>
      </c>
      <c r="G64" s="34">
        <v>39.9</v>
      </c>
      <c r="H64" s="34">
        <v>15</v>
      </c>
      <c r="I64" s="34"/>
      <c r="J64" s="24">
        <f t="shared" si="0"/>
        <v>12</v>
      </c>
      <c r="K64" s="24">
        <f t="shared" si="1"/>
        <v>39.9</v>
      </c>
      <c r="L64" s="24">
        <f t="shared" si="2"/>
        <v>20.017499999999998</v>
      </c>
      <c r="M64" s="30">
        <f t="shared" si="3"/>
        <v>24</v>
      </c>
    </row>
    <row r="65" spans="1:13" ht="16.5" customHeight="1">
      <c r="A65" s="21">
        <v>50</v>
      </c>
      <c r="B65" s="18" t="s">
        <v>78</v>
      </c>
      <c r="C65" s="25" t="s">
        <v>26</v>
      </c>
      <c r="D65" s="25">
        <v>2</v>
      </c>
      <c r="E65" s="38">
        <v>169.15</v>
      </c>
      <c r="F65" s="38">
        <v>150</v>
      </c>
      <c r="G65" s="35">
        <v>199.9</v>
      </c>
      <c r="H65" s="35">
        <v>200</v>
      </c>
      <c r="I65" s="35"/>
      <c r="J65" s="26">
        <f t="shared" si="0"/>
        <v>150</v>
      </c>
      <c r="K65" s="26">
        <f t="shared" si="1"/>
        <v>200</v>
      </c>
      <c r="L65" s="26">
        <f t="shared" si="2"/>
        <v>179.76249999999999</v>
      </c>
      <c r="M65" s="31">
        <f t="shared" si="3"/>
        <v>300</v>
      </c>
    </row>
    <row r="66" spans="1:13" ht="16.5" customHeight="1">
      <c r="A66" s="22">
        <v>51</v>
      </c>
      <c r="B66" s="27" t="s">
        <v>79</v>
      </c>
      <c r="C66" s="23" t="s">
        <v>26</v>
      </c>
      <c r="D66" s="23">
        <v>12</v>
      </c>
      <c r="E66" s="39">
        <v>7.79</v>
      </c>
      <c r="F66" s="39">
        <v>14</v>
      </c>
      <c r="G66" s="34">
        <v>5.99</v>
      </c>
      <c r="H66" s="34">
        <v>10</v>
      </c>
      <c r="I66" s="34"/>
      <c r="J66" s="24">
        <f t="shared" si="0"/>
        <v>5.99</v>
      </c>
      <c r="K66" s="24">
        <f t="shared" si="1"/>
        <v>14</v>
      </c>
      <c r="L66" s="24">
        <f t="shared" si="2"/>
        <v>9.4450000000000003</v>
      </c>
      <c r="M66" s="30">
        <f t="shared" si="3"/>
        <v>71.88</v>
      </c>
    </row>
    <row r="67" spans="1:13" ht="16.5" customHeight="1">
      <c r="A67" s="21">
        <v>52</v>
      </c>
      <c r="B67" s="18" t="s">
        <v>80</v>
      </c>
      <c r="C67" s="25" t="s">
        <v>26</v>
      </c>
      <c r="D67" s="25">
        <v>20</v>
      </c>
      <c r="E67" s="38">
        <v>11.71</v>
      </c>
      <c r="F67" s="38">
        <v>7.5</v>
      </c>
      <c r="G67" s="35">
        <v>8.9</v>
      </c>
      <c r="H67" s="35">
        <v>12</v>
      </c>
      <c r="I67" s="35"/>
      <c r="J67" s="26">
        <f t="shared" si="0"/>
        <v>7.5</v>
      </c>
      <c r="K67" s="26">
        <f t="shared" si="1"/>
        <v>12</v>
      </c>
      <c r="L67" s="26">
        <f t="shared" si="2"/>
        <v>10.0275</v>
      </c>
      <c r="M67" s="31">
        <f t="shared" si="3"/>
        <v>150</v>
      </c>
    </row>
    <row r="68" spans="1:13" ht="16.5" customHeight="1">
      <c r="A68" s="22">
        <v>53</v>
      </c>
      <c r="B68" s="27" t="s">
        <v>81</v>
      </c>
      <c r="C68" s="23" t="s">
        <v>26</v>
      </c>
      <c r="D68" s="23">
        <v>2</v>
      </c>
      <c r="E68" s="39">
        <v>9.89</v>
      </c>
      <c r="F68" s="39">
        <v>8</v>
      </c>
      <c r="G68" s="34">
        <v>9.9</v>
      </c>
      <c r="H68" s="34">
        <v>9.9</v>
      </c>
      <c r="I68" s="34"/>
      <c r="J68" s="24">
        <f t="shared" si="0"/>
        <v>8</v>
      </c>
      <c r="K68" s="24">
        <f t="shared" si="1"/>
        <v>9.9</v>
      </c>
      <c r="L68" s="24">
        <f t="shared" si="2"/>
        <v>9.4224999999999994</v>
      </c>
      <c r="M68" s="30">
        <f t="shared" si="3"/>
        <v>16</v>
      </c>
    </row>
    <row r="69" spans="1:13" ht="16.5" customHeight="1">
      <c r="A69" s="21">
        <v>54</v>
      </c>
      <c r="B69" s="18" t="s">
        <v>82</v>
      </c>
      <c r="C69" s="25" t="s">
        <v>26</v>
      </c>
      <c r="D69" s="25">
        <v>8</v>
      </c>
      <c r="E69" s="38">
        <v>28.93</v>
      </c>
      <c r="F69" s="38"/>
      <c r="G69" s="35">
        <v>17.899999999999999</v>
      </c>
      <c r="H69" s="35">
        <v>30</v>
      </c>
      <c r="I69" s="35"/>
      <c r="J69" s="26">
        <f t="shared" si="0"/>
        <v>17.899999999999999</v>
      </c>
      <c r="K69" s="26">
        <f t="shared" si="1"/>
        <v>30</v>
      </c>
      <c r="L69" s="26">
        <f t="shared" si="2"/>
        <v>25.61</v>
      </c>
      <c r="M69" s="31">
        <f t="shared" si="3"/>
        <v>143.19999999999999</v>
      </c>
    </row>
    <row r="70" spans="1:13" s="16" customFormat="1" ht="16.5" customHeight="1">
      <c r="A70" s="22">
        <v>55</v>
      </c>
      <c r="B70" s="27" t="s">
        <v>83</v>
      </c>
      <c r="C70" s="23" t="s">
        <v>26</v>
      </c>
      <c r="D70" s="23">
        <v>10</v>
      </c>
      <c r="E70" s="39">
        <v>3.97</v>
      </c>
      <c r="F70" s="39"/>
      <c r="G70" s="34"/>
      <c r="H70" s="34">
        <v>4</v>
      </c>
      <c r="I70" s="34">
        <v>10.36</v>
      </c>
      <c r="J70" s="24">
        <f t="shared" si="0"/>
        <v>3.97</v>
      </c>
      <c r="K70" s="24">
        <f t="shared" si="1"/>
        <v>10.36</v>
      </c>
      <c r="L70" s="24">
        <f t="shared" si="2"/>
        <v>6.1099999999999994</v>
      </c>
      <c r="M70" s="30">
        <f t="shared" si="3"/>
        <v>39.700000000000003</v>
      </c>
    </row>
    <row r="71" spans="1:13" ht="16.5" customHeight="1">
      <c r="A71" s="21">
        <v>56</v>
      </c>
      <c r="B71" s="18" t="s">
        <v>84</v>
      </c>
      <c r="C71" s="25" t="s">
        <v>26</v>
      </c>
      <c r="D71" s="25">
        <v>4</v>
      </c>
      <c r="E71" s="38">
        <v>4.6900000000000004</v>
      </c>
      <c r="F71" s="38">
        <v>4.5</v>
      </c>
      <c r="G71" s="35">
        <v>3.99</v>
      </c>
      <c r="H71" s="35">
        <v>6.5</v>
      </c>
      <c r="I71" s="35"/>
      <c r="J71" s="26">
        <f t="shared" si="0"/>
        <v>3.99</v>
      </c>
      <c r="K71" s="26">
        <f t="shared" si="1"/>
        <v>6.5</v>
      </c>
      <c r="L71" s="26">
        <f t="shared" si="2"/>
        <v>4.92</v>
      </c>
      <c r="M71" s="31">
        <f t="shared" si="3"/>
        <v>15.96</v>
      </c>
    </row>
    <row r="72" spans="1:13" s="16" customFormat="1" ht="16.5" customHeight="1">
      <c r="A72" s="22">
        <v>57</v>
      </c>
      <c r="B72" s="27" t="s">
        <v>85</v>
      </c>
      <c r="C72" s="23" t="s">
        <v>26</v>
      </c>
      <c r="D72" s="23">
        <v>6</v>
      </c>
      <c r="E72" s="39">
        <v>2.97</v>
      </c>
      <c r="F72" s="39">
        <v>2</v>
      </c>
      <c r="G72" s="34">
        <v>3.95</v>
      </c>
      <c r="H72" s="34">
        <v>3</v>
      </c>
      <c r="I72" s="34"/>
      <c r="J72" s="24">
        <f t="shared" si="0"/>
        <v>2</v>
      </c>
      <c r="K72" s="24">
        <f t="shared" si="1"/>
        <v>3.95</v>
      </c>
      <c r="L72" s="24">
        <f t="shared" si="2"/>
        <v>2.9800000000000004</v>
      </c>
      <c r="M72" s="30">
        <f t="shared" si="3"/>
        <v>12</v>
      </c>
    </row>
    <row r="73" spans="1:13" ht="16.5" customHeight="1">
      <c r="A73" s="21">
        <v>58</v>
      </c>
      <c r="B73" s="18" t="s">
        <v>86</v>
      </c>
      <c r="C73" s="25" t="s">
        <v>26</v>
      </c>
      <c r="D73" s="25">
        <v>2</v>
      </c>
      <c r="E73" s="38">
        <v>29.61</v>
      </c>
      <c r="F73" s="38">
        <v>35</v>
      </c>
      <c r="G73" s="35">
        <v>34.9</v>
      </c>
      <c r="H73" s="35">
        <v>30</v>
      </c>
      <c r="I73" s="35"/>
      <c r="J73" s="26">
        <f t="shared" si="0"/>
        <v>29.61</v>
      </c>
      <c r="K73" s="26">
        <f t="shared" si="1"/>
        <v>35</v>
      </c>
      <c r="L73" s="26">
        <f t="shared" si="2"/>
        <v>32.377499999999998</v>
      </c>
      <c r="M73" s="31">
        <f t="shared" si="3"/>
        <v>59.22</v>
      </c>
    </row>
    <row r="74" spans="1:13" s="16" customFormat="1" ht="16.5" customHeight="1">
      <c r="A74" s="22">
        <v>59</v>
      </c>
      <c r="B74" s="27" t="s">
        <v>87</v>
      </c>
      <c r="C74" s="23" t="s">
        <v>26</v>
      </c>
      <c r="D74" s="23">
        <v>16</v>
      </c>
      <c r="E74" s="39">
        <v>15.31</v>
      </c>
      <c r="F74" s="39">
        <v>34</v>
      </c>
      <c r="G74" s="34">
        <v>29.9</v>
      </c>
      <c r="H74" s="34">
        <v>15.5</v>
      </c>
      <c r="I74" s="34"/>
      <c r="J74" s="24">
        <f t="shared" si="0"/>
        <v>15.31</v>
      </c>
      <c r="K74" s="24">
        <f t="shared" si="1"/>
        <v>34</v>
      </c>
      <c r="L74" s="24">
        <f t="shared" si="2"/>
        <v>23.677500000000002</v>
      </c>
      <c r="M74" s="30">
        <f t="shared" si="3"/>
        <v>244.96</v>
      </c>
    </row>
    <row r="75" spans="1:13" ht="16.5" customHeight="1">
      <c r="A75" s="21">
        <v>60</v>
      </c>
      <c r="B75" s="18" t="s">
        <v>88</v>
      </c>
      <c r="C75" s="25" t="s">
        <v>26</v>
      </c>
      <c r="D75" s="25">
        <v>10</v>
      </c>
      <c r="E75" s="38">
        <v>96.39</v>
      </c>
      <c r="F75" s="38">
        <v>45</v>
      </c>
      <c r="G75" s="35">
        <v>129.9</v>
      </c>
      <c r="H75" s="35">
        <v>100</v>
      </c>
      <c r="I75" s="35"/>
      <c r="J75" s="26">
        <f t="shared" si="0"/>
        <v>45</v>
      </c>
      <c r="K75" s="26">
        <f t="shared" si="1"/>
        <v>129.9</v>
      </c>
      <c r="L75" s="26">
        <f t="shared" si="2"/>
        <v>92.822499999999991</v>
      </c>
      <c r="M75" s="31">
        <f t="shared" si="3"/>
        <v>450</v>
      </c>
    </row>
    <row r="76" spans="1:13" s="16" customFormat="1" ht="16.5" customHeight="1">
      <c r="A76" s="22">
        <v>61</v>
      </c>
      <c r="B76" s="27" t="s">
        <v>89</v>
      </c>
      <c r="C76" s="23" t="s">
        <v>90</v>
      </c>
      <c r="D76" s="23">
        <v>30</v>
      </c>
      <c r="E76" s="39">
        <v>3.81</v>
      </c>
      <c r="F76" s="39">
        <v>1.5</v>
      </c>
      <c r="G76" s="34">
        <v>5</v>
      </c>
      <c r="H76" s="34">
        <v>4</v>
      </c>
      <c r="I76" s="34"/>
      <c r="J76" s="24">
        <f t="shared" si="0"/>
        <v>1.5</v>
      </c>
      <c r="K76" s="24">
        <f t="shared" si="1"/>
        <v>5</v>
      </c>
      <c r="L76" s="24">
        <f t="shared" si="2"/>
        <v>3.5775000000000001</v>
      </c>
      <c r="M76" s="30">
        <f t="shared" si="3"/>
        <v>45</v>
      </c>
    </row>
    <row r="77" spans="1:13" ht="16.5" customHeight="1">
      <c r="A77" s="21">
        <v>62</v>
      </c>
      <c r="B77" s="18" t="s">
        <v>91</v>
      </c>
      <c r="C77" s="25" t="s">
        <v>26</v>
      </c>
      <c r="D77" s="25">
        <v>6</v>
      </c>
      <c r="E77" s="38">
        <v>11.79</v>
      </c>
      <c r="F77" s="38">
        <v>12</v>
      </c>
      <c r="G77" s="35">
        <v>17.899999999999999</v>
      </c>
      <c r="H77" s="35">
        <v>15</v>
      </c>
      <c r="I77" s="35"/>
      <c r="J77" s="26">
        <f t="shared" si="0"/>
        <v>11.79</v>
      </c>
      <c r="K77" s="26">
        <f t="shared" si="1"/>
        <v>17.899999999999999</v>
      </c>
      <c r="L77" s="26">
        <f t="shared" si="2"/>
        <v>14.172499999999999</v>
      </c>
      <c r="M77" s="31">
        <f t="shared" si="3"/>
        <v>70.739999999999995</v>
      </c>
    </row>
    <row r="78" spans="1:13" s="16" customFormat="1" ht="16.5" customHeight="1">
      <c r="A78" s="22">
        <v>63</v>
      </c>
      <c r="B78" s="27" t="s">
        <v>92</v>
      </c>
      <c r="C78" s="23" t="s">
        <v>26</v>
      </c>
      <c r="D78" s="23">
        <v>6</v>
      </c>
      <c r="E78" s="39">
        <v>73.61</v>
      </c>
      <c r="F78" s="39">
        <v>38</v>
      </c>
      <c r="G78" s="34">
        <v>69.900000000000006</v>
      </c>
      <c r="H78" s="34">
        <v>95</v>
      </c>
      <c r="I78" s="34"/>
      <c r="J78" s="24">
        <f t="shared" si="0"/>
        <v>38</v>
      </c>
      <c r="K78" s="24">
        <f t="shared" si="1"/>
        <v>95</v>
      </c>
      <c r="L78" s="24">
        <f t="shared" si="2"/>
        <v>69.127499999999998</v>
      </c>
      <c r="M78" s="30">
        <f t="shared" si="3"/>
        <v>228</v>
      </c>
    </row>
    <row r="79" spans="1:13" ht="16.5" customHeight="1">
      <c r="A79" s="21">
        <v>64</v>
      </c>
      <c r="B79" s="18" t="s">
        <v>93</v>
      </c>
      <c r="C79" s="25" t="s">
        <v>26</v>
      </c>
      <c r="D79" s="25">
        <v>6</v>
      </c>
      <c r="E79" s="38">
        <v>19.71</v>
      </c>
      <c r="F79" s="38">
        <v>7.9</v>
      </c>
      <c r="G79" s="35">
        <v>12.9</v>
      </c>
      <c r="H79" s="35">
        <v>22</v>
      </c>
      <c r="I79" s="35"/>
      <c r="J79" s="26">
        <f t="shared" si="0"/>
        <v>7.9</v>
      </c>
      <c r="K79" s="26">
        <f t="shared" si="1"/>
        <v>22</v>
      </c>
      <c r="L79" s="26">
        <f t="shared" si="2"/>
        <v>15.6275</v>
      </c>
      <c r="M79" s="31">
        <f t="shared" si="3"/>
        <v>47.400000000000006</v>
      </c>
    </row>
    <row r="80" spans="1:13" s="16" customFormat="1" ht="16.5" customHeight="1">
      <c r="A80" s="22">
        <v>65</v>
      </c>
      <c r="B80" s="23" t="s">
        <v>94</v>
      </c>
      <c r="C80" s="23" t="s">
        <v>26</v>
      </c>
      <c r="D80" s="23">
        <v>5</v>
      </c>
      <c r="E80" s="39">
        <v>7.93</v>
      </c>
      <c r="F80" s="39">
        <v>5</v>
      </c>
      <c r="G80" s="34">
        <v>12.95</v>
      </c>
      <c r="H80" s="34">
        <v>8</v>
      </c>
      <c r="I80" s="34"/>
      <c r="J80" s="24">
        <f t="shared" si="0"/>
        <v>5</v>
      </c>
      <c r="K80" s="24">
        <f t="shared" si="1"/>
        <v>12.95</v>
      </c>
      <c r="L80" s="24">
        <f t="shared" si="2"/>
        <v>8.4699999999999989</v>
      </c>
      <c r="M80" s="30">
        <f t="shared" si="3"/>
        <v>25</v>
      </c>
    </row>
    <row r="81" spans="1:13" ht="16.5" customHeight="1">
      <c r="A81" s="21">
        <v>66</v>
      </c>
      <c r="B81" s="25" t="s">
        <v>95</v>
      </c>
      <c r="C81" s="25" t="s">
        <v>26</v>
      </c>
      <c r="D81" s="25">
        <v>2</v>
      </c>
      <c r="E81" s="38">
        <v>9.9700000000000006</v>
      </c>
      <c r="F81" s="38">
        <v>5</v>
      </c>
      <c r="G81" s="35">
        <v>8.9</v>
      </c>
      <c r="H81" s="35">
        <v>10</v>
      </c>
      <c r="I81" s="35"/>
      <c r="J81" s="26">
        <f t="shared" ref="J81:J87" si="4">MIN(E81:I81)</f>
        <v>5</v>
      </c>
      <c r="K81" s="26">
        <f t="shared" ref="K81:K88" si="5">MAX(E81:I81)</f>
        <v>10</v>
      </c>
      <c r="L81" s="26">
        <f t="shared" ref="L81:L88" si="6">AVERAGE(E81:I81)</f>
        <v>8.4675000000000011</v>
      </c>
      <c r="M81" s="31">
        <f t="shared" ref="M81:M88" si="7">SUM(D81*J81)</f>
        <v>10</v>
      </c>
    </row>
    <row r="82" spans="1:13" s="16" customFormat="1" ht="16.5" customHeight="1">
      <c r="A82" s="22">
        <v>67</v>
      </c>
      <c r="B82" s="23" t="s">
        <v>96</v>
      </c>
      <c r="C82" s="23" t="s">
        <v>26</v>
      </c>
      <c r="D82" s="23">
        <v>1</v>
      </c>
      <c r="E82" s="39">
        <v>319.58999999999997</v>
      </c>
      <c r="F82" s="39"/>
      <c r="G82" s="34"/>
      <c r="H82" s="34">
        <v>320</v>
      </c>
      <c r="I82" s="34">
        <v>460.5</v>
      </c>
      <c r="J82" s="24">
        <f t="shared" si="4"/>
        <v>319.58999999999997</v>
      </c>
      <c r="K82" s="24">
        <f t="shared" si="5"/>
        <v>460.5</v>
      </c>
      <c r="L82" s="24">
        <f t="shared" si="6"/>
        <v>366.69666666666666</v>
      </c>
      <c r="M82" s="30">
        <f t="shared" si="7"/>
        <v>319.58999999999997</v>
      </c>
    </row>
    <row r="83" spans="1:13" ht="16.5" customHeight="1">
      <c r="A83" s="21">
        <v>68</v>
      </c>
      <c r="B83" s="25" t="s">
        <v>97</v>
      </c>
      <c r="C83" s="25" t="s">
        <v>26</v>
      </c>
      <c r="D83" s="25">
        <v>4</v>
      </c>
      <c r="E83" s="38">
        <v>18.32</v>
      </c>
      <c r="F83" s="38"/>
      <c r="G83" s="35"/>
      <c r="H83" s="35">
        <v>25</v>
      </c>
      <c r="I83" s="35">
        <v>48.12</v>
      </c>
      <c r="J83" s="26">
        <f t="shared" si="4"/>
        <v>18.32</v>
      </c>
      <c r="K83" s="26">
        <f t="shared" si="5"/>
        <v>48.12</v>
      </c>
      <c r="L83" s="26">
        <f t="shared" si="6"/>
        <v>30.48</v>
      </c>
      <c r="M83" s="31">
        <f t="shared" si="7"/>
        <v>73.28</v>
      </c>
    </row>
    <row r="84" spans="1:13" s="16" customFormat="1" ht="16.5" customHeight="1">
      <c r="A84" s="22">
        <v>69</v>
      </c>
      <c r="B84" s="23" t="s">
        <v>98</v>
      </c>
      <c r="C84" s="23" t="s">
        <v>99</v>
      </c>
      <c r="D84" s="23">
        <v>2</v>
      </c>
      <c r="E84" s="39">
        <v>20.85</v>
      </c>
      <c r="F84" s="39"/>
      <c r="G84" s="34"/>
      <c r="H84" s="34">
        <v>22</v>
      </c>
      <c r="I84" s="34">
        <v>64.930000000000007</v>
      </c>
      <c r="J84" s="24">
        <f t="shared" si="4"/>
        <v>20.85</v>
      </c>
      <c r="K84" s="24">
        <f t="shared" si="5"/>
        <v>64.930000000000007</v>
      </c>
      <c r="L84" s="24">
        <f t="shared" si="6"/>
        <v>35.926666666666669</v>
      </c>
      <c r="M84" s="30">
        <f t="shared" si="7"/>
        <v>41.7</v>
      </c>
    </row>
    <row r="85" spans="1:13" ht="16.5" customHeight="1">
      <c r="A85" s="21">
        <v>70</v>
      </c>
      <c r="B85" s="25" t="s">
        <v>100</v>
      </c>
      <c r="C85" s="25" t="s">
        <v>26</v>
      </c>
      <c r="D85" s="25">
        <v>4</v>
      </c>
      <c r="E85" s="38">
        <v>124.41</v>
      </c>
      <c r="F85" s="38"/>
      <c r="G85" s="35"/>
      <c r="H85" s="35">
        <v>150</v>
      </c>
      <c r="I85" s="35">
        <v>241.06</v>
      </c>
      <c r="J85" s="26">
        <f t="shared" si="4"/>
        <v>124.41</v>
      </c>
      <c r="K85" s="26">
        <f t="shared" si="5"/>
        <v>241.06</v>
      </c>
      <c r="L85" s="26">
        <f t="shared" si="6"/>
        <v>171.82333333333335</v>
      </c>
      <c r="M85" s="31">
        <f t="shared" si="7"/>
        <v>497.64</v>
      </c>
    </row>
    <row r="86" spans="1:13" ht="16.5" customHeight="1">
      <c r="A86" s="22">
        <v>71</v>
      </c>
      <c r="B86" s="23" t="s">
        <v>101</v>
      </c>
      <c r="C86" s="23" t="s">
        <v>26</v>
      </c>
      <c r="D86" s="23">
        <v>2</v>
      </c>
      <c r="E86" s="39">
        <v>363.47</v>
      </c>
      <c r="F86" s="39"/>
      <c r="G86" s="34"/>
      <c r="H86" s="34">
        <v>400</v>
      </c>
      <c r="I86" s="34">
        <v>363.25</v>
      </c>
      <c r="J86" s="24">
        <f t="shared" si="4"/>
        <v>363.25</v>
      </c>
      <c r="K86" s="24">
        <f t="shared" si="5"/>
        <v>400</v>
      </c>
      <c r="L86" s="24">
        <f t="shared" si="6"/>
        <v>375.57333333333332</v>
      </c>
      <c r="M86" s="30">
        <f t="shared" si="7"/>
        <v>726.5</v>
      </c>
    </row>
    <row r="87" spans="1:13" ht="16.5" customHeight="1">
      <c r="A87" s="21">
        <v>72</v>
      </c>
      <c r="B87" s="25" t="s">
        <v>102</v>
      </c>
      <c r="C87" s="25" t="s">
        <v>26</v>
      </c>
      <c r="D87" s="25">
        <v>2</v>
      </c>
      <c r="E87" s="38">
        <v>279.43</v>
      </c>
      <c r="F87" s="38"/>
      <c r="G87" s="35"/>
      <c r="H87" s="35">
        <v>289.89999999999998</v>
      </c>
      <c r="I87" s="35">
        <v>708.4</v>
      </c>
      <c r="J87" s="26">
        <f t="shared" si="4"/>
        <v>279.43</v>
      </c>
      <c r="K87" s="26">
        <f t="shared" si="5"/>
        <v>708.4</v>
      </c>
      <c r="L87" s="26">
        <f t="shared" si="6"/>
        <v>425.91</v>
      </c>
      <c r="M87" s="31">
        <f t="shared" si="7"/>
        <v>558.86</v>
      </c>
    </row>
    <row r="88" spans="1:13" s="16" customFormat="1" ht="16.5" customHeight="1">
      <c r="A88" s="22">
        <v>73</v>
      </c>
      <c r="B88" s="23" t="s">
        <v>103</v>
      </c>
      <c r="C88" s="23" t="s">
        <v>26</v>
      </c>
      <c r="D88" s="23">
        <v>18</v>
      </c>
      <c r="E88" s="34">
        <v>119.97</v>
      </c>
      <c r="F88" s="34"/>
      <c r="G88" s="34"/>
      <c r="H88" s="34">
        <v>120</v>
      </c>
      <c r="I88" s="34">
        <v>177.18</v>
      </c>
      <c r="J88" s="24">
        <f>MIN(E88:I88)</f>
        <v>119.97</v>
      </c>
      <c r="K88" s="24">
        <f t="shared" si="5"/>
        <v>177.18</v>
      </c>
      <c r="L88" s="24">
        <f t="shared" si="6"/>
        <v>139.04999999999998</v>
      </c>
      <c r="M88" s="30">
        <f t="shared" si="7"/>
        <v>2159.46</v>
      </c>
    </row>
    <row r="89" spans="1:13" ht="20.45" customHeight="1">
      <c r="A89" s="56" t="s">
        <v>104</v>
      </c>
      <c r="B89" s="56"/>
      <c r="C89" s="56"/>
      <c r="D89" s="56"/>
      <c r="E89" s="56" t="s">
        <v>105</v>
      </c>
      <c r="F89" s="56"/>
      <c r="G89" s="56"/>
      <c r="H89" s="56"/>
      <c r="I89" s="56"/>
      <c r="J89" s="56"/>
      <c r="K89" s="56"/>
      <c r="L89" s="56" t="s">
        <v>106</v>
      </c>
      <c r="M89" s="57">
        <f>SUM(M16:M88)</f>
        <v>19304.04</v>
      </c>
    </row>
    <row r="90" spans="1:13" ht="20.25" customHeight="1">
      <c r="A90" s="55" t="s">
        <v>107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8"/>
    </row>
    <row r="91" spans="1:13" ht="26.25" customHeight="1">
      <c r="A91" s="55" t="s">
        <v>108</v>
      </c>
      <c r="B91" s="55"/>
      <c r="C91" s="55"/>
      <c r="D91" s="55"/>
      <c r="E91" s="64" t="s">
        <v>109</v>
      </c>
      <c r="F91" s="64"/>
      <c r="G91" s="65" t="s">
        <v>110</v>
      </c>
      <c r="H91" s="66"/>
      <c r="I91" s="42"/>
      <c r="J91" s="63" t="s">
        <v>123</v>
      </c>
      <c r="K91" s="63"/>
      <c r="L91" s="63"/>
      <c r="M91" s="63"/>
    </row>
    <row r="92" spans="1:13" ht="26.25" customHeight="1">
      <c r="A92" s="55"/>
      <c r="B92" s="55"/>
      <c r="C92" s="55"/>
      <c r="D92" s="55"/>
      <c r="E92" s="64" t="s">
        <v>111</v>
      </c>
      <c r="F92" s="64"/>
      <c r="G92" s="65" t="s">
        <v>112</v>
      </c>
      <c r="H92" s="66"/>
      <c r="I92" s="42"/>
      <c r="J92" s="63"/>
      <c r="K92" s="63"/>
      <c r="L92" s="63"/>
      <c r="M92" s="63"/>
    </row>
    <row r="93" spans="1:13" ht="26.25" customHeight="1">
      <c r="A93" s="55"/>
      <c r="B93" s="55"/>
      <c r="C93" s="55"/>
      <c r="D93" s="55"/>
      <c r="E93" s="64" t="s">
        <v>113</v>
      </c>
      <c r="F93" s="64"/>
      <c r="G93" s="65" t="s">
        <v>114</v>
      </c>
      <c r="H93" s="66"/>
      <c r="I93" s="42"/>
      <c r="J93" s="63"/>
      <c r="K93" s="63"/>
      <c r="L93" s="63"/>
      <c r="M93" s="63"/>
    </row>
    <row r="94" spans="1:13" ht="14.45" customHeight="1">
      <c r="A94" s="61" t="s">
        <v>129</v>
      </c>
      <c r="B94" s="62"/>
      <c r="C94" s="62"/>
      <c r="D94" s="62"/>
      <c r="E94" s="55"/>
      <c r="F94" s="55"/>
      <c r="G94" s="55"/>
      <c r="H94" s="55"/>
      <c r="I94" s="55"/>
      <c r="J94" s="55"/>
      <c r="K94" s="55"/>
      <c r="L94" s="55"/>
      <c r="M94" s="55"/>
    </row>
    <row r="95" spans="1:13" ht="10.15" customHeight="1">
      <c r="A95" s="62"/>
      <c r="B95" s="62"/>
      <c r="C95" s="62"/>
      <c r="D95" s="62"/>
      <c r="E95" s="55"/>
      <c r="F95" s="55"/>
      <c r="G95" s="55"/>
      <c r="H95" s="55"/>
      <c r="I95" s="55"/>
      <c r="J95" s="55"/>
      <c r="K95" s="55"/>
      <c r="L95" s="55"/>
      <c r="M95" s="55"/>
    </row>
    <row r="96" spans="1:13" ht="23.25" customHeight="1">
      <c r="A96" s="62"/>
      <c r="B96" s="62"/>
      <c r="C96" s="62"/>
      <c r="D96" s="62"/>
      <c r="E96" s="55" t="s">
        <v>115</v>
      </c>
      <c r="F96" s="55"/>
      <c r="G96" s="55"/>
      <c r="H96" s="55"/>
      <c r="I96" s="55"/>
      <c r="J96" s="55"/>
      <c r="K96" s="55"/>
      <c r="L96" s="55"/>
      <c r="M96" s="55"/>
    </row>
    <row r="97" spans="4:4">
      <c r="D97" s="32"/>
    </row>
  </sheetData>
  <mergeCells count="33">
    <mergeCell ref="G92:H92"/>
    <mergeCell ref="G93:H93"/>
    <mergeCell ref="A5:M5"/>
    <mergeCell ref="J8:L8"/>
    <mergeCell ref="J9:L9"/>
    <mergeCell ref="J10:L10"/>
    <mergeCell ref="J11:L11"/>
    <mergeCell ref="J14:M14"/>
    <mergeCell ref="J12:L12"/>
    <mergeCell ref="E96:M96"/>
    <mergeCell ref="L89:L90"/>
    <mergeCell ref="M89:M90"/>
    <mergeCell ref="A1:M4"/>
    <mergeCell ref="A6:M7"/>
    <mergeCell ref="A94:D96"/>
    <mergeCell ref="E94:M95"/>
    <mergeCell ref="J91:M93"/>
    <mergeCell ref="A91:D93"/>
    <mergeCell ref="E89:K90"/>
    <mergeCell ref="A89:D89"/>
    <mergeCell ref="A90:D90"/>
    <mergeCell ref="E91:F91"/>
    <mergeCell ref="E92:F92"/>
    <mergeCell ref="E93:F93"/>
    <mergeCell ref="G91:H91"/>
    <mergeCell ref="J13:L13"/>
    <mergeCell ref="A14:I14"/>
    <mergeCell ref="B9:I9"/>
    <mergeCell ref="B8:I8"/>
    <mergeCell ref="B10:I10"/>
    <mergeCell ref="B11:I11"/>
    <mergeCell ref="B12:I12"/>
    <mergeCell ref="B13:I13"/>
  </mergeCells>
  <pageMargins left="0.511811024" right="0.511811024" top="0.78740157499999996" bottom="0.78740157499999996" header="0.31496062000000002" footer="0.31496062000000002"/>
  <pageSetup paperSize="9" scale="52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activeCell="I5" sqref="I5"/>
    </sheetView>
  </sheetViews>
  <sheetFormatPr defaultColWidth="9" defaultRowHeight="15"/>
  <cols>
    <col min="1" max="1" width="8.140625" customWidth="1"/>
    <col min="2" max="2" width="11.7109375" customWidth="1"/>
    <col min="3" max="3" width="23.28515625" customWidth="1"/>
    <col min="4" max="4" width="6.85546875" style="1" customWidth="1"/>
    <col min="5" max="5" width="7.85546875" style="1" customWidth="1"/>
    <col min="6" max="8" width="7.7109375" customWidth="1"/>
    <col min="9" max="11" width="8.5703125" customWidth="1"/>
    <col min="12" max="12" width="12" customWidth="1"/>
  </cols>
  <sheetData>
    <row r="1" spans="1:12" ht="22.5">
      <c r="A1" s="2" t="s">
        <v>14</v>
      </c>
      <c r="B1" s="3" t="s">
        <v>116</v>
      </c>
      <c r="C1" s="4" t="s">
        <v>117</v>
      </c>
      <c r="D1" s="5" t="s">
        <v>26</v>
      </c>
      <c r="E1" s="5" t="s">
        <v>17</v>
      </c>
      <c r="F1" s="5" t="s">
        <v>18</v>
      </c>
      <c r="G1" s="5" t="s">
        <v>19</v>
      </c>
      <c r="H1" s="5" t="s">
        <v>20</v>
      </c>
      <c r="I1" s="11" t="s">
        <v>21</v>
      </c>
      <c r="J1" s="11" t="s">
        <v>22</v>
      </c>
      <c r="K1" s="11" t="s">
        <v>23</v>
      </c>
      <c r="L1" s="12" t="s">
        <v>24</v>
      </c>
    </row>
    <row r="2" spans="1:12" ht="73.5" customHeight="1">
      <c r="A2" s="6">
        <v>1</v>
      </c>
      <c r="B2" s="6">
        <v>65364</v>
      </c>
      <c r="C2" s="7" t="s">
        <v>118</v>
      </c>
      <c r="D2" s="8" t="s">
        <v>26</v>
      </c>
      <c r="E2" s="8">
        <v>1176</v>
      </c>
      <c r="F2" s="9">
        <v>3.4</v>
      </c>
      <c r="G2" s="9">
        <v>3.62</v>
      </c>
      <c r="H2" s="9">
        <v>3.8</v>
      </c>
      <c r="I2" s="13">
        <f>MIN(F2:H2)</f>
        <v>3.4</v>
      </c>
      <c r="J2" s="13">
        <f>MAX(F2:H2)</f>
        <v>3.8</v>
      </c>
      <c r="K2" s="13">
        <f>AVERAGE(F2:H2)</f>
        <v>3.60666666666667</v>
      </c>
      <c r="L2" s="14">
        <f>SUM(E2*I2)</f>
        <v>3998.4</v>
      </c>
    </row>
    <row r="3" spans="1:12">
      <c r="A3" s="70" t="s">
        <v>106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5">
        <f>SUM(L2)</f>
        <v>3998.4</v>
      </c>
    </row>
    <row r="4" spans="1:12">
      <c r="E4" s="10"/>
    </row>
  </sheetData>
  <mergeCells count="1">
    <mergeCell ref="A3:K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Plan1</vt:lpstr>
      <vt:lpstr>Plan2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LEANDRO PAGLIARI JACOBS</cp:lastModifiedBy>
  <cp:lastPrinted>2026-05-28T17:56:13Z</cp:lastPrinted>
  <dcterms:created xsi:type="dcterms:W3CDTF">2024-08-30T11:15:00Z</dcterms:created>
  <dcterms:modified xsi:type="dcterms:W3CDTF">2026-05-28T17:56:20Z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1D5DA6145DD743689C15ECC33B1CCB89_13</vt:lpwstr>
  </property>
  <property fmtid="{D5CDD505-2E9C-101B-9397-08002B2CF9AE}" pid="3" name="KSOProductBuildVer">
    <vt:lpwstr>1046-12.9.0.21549</vt:lpwstr>
  </property>
</Properties>
</file>